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oldingcag-my.sharepoint.com/personal/georg_breitler_neuman_at/Documents/Desktop/"/>
    </mc:Choice>
  </mc:AlternateContent>
  <bookViews>
    <workbookView xWindow="0" yWindow="0" windowWidth="23940" windowHeight="9540"/>
  </bookViews>
  <sheets>
    <sheet name="VK-TEILEPREIS" sheetId="1" r:id="rId1"/>
    <sheet name="Werkzeuge-Vorrichtungen" sheetId="2" r:id="rId2"/>
  </sheets>
  <externalReferences>
    <externalReference r:id="rId3"/>
  </externalReferences>
  <definedNames>
    <definedName name="BMart">[1]Language!$F$4:$F$6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E19" i="2"/>
  <c r="L16" i="2"/>
  <c r="L19" i="2" s="1"/>
  <c r="K16" i="2"/>
  <c r="K19" i="2" s="1"/>
  <c r="J16" i="2"/>
  <c r="J19" i="2" s="1"/>
  <c r="I16" i="2"/>
  <c r="H16" i="2"/>
  <c r="H19" i="2" s="1"/>
  <c r="G16" i="2"/>
  <c r="G19" i="2" s="1"/>
  <c r="F16" i="2"/>
  <c r="F19" i="2" s="1"/>
  <c r="E16" i="2"/>
  <c r="L15" i="2"/>
  <c r="K15" i="2"/>
  <c r="J15" i="2"/>
  <c r="I15" i="2"/>
  <c r="H15" i="2"/>
  <c r="G15" i="2"/>
  <c r="F15" i="2"/>
  <c r="E15" i="2"/>
  <c r="L14" i="2"/>
  <c r="L22" i="2" s="1"/>
  <c r="K14" i="2"/>
  <c r="K22" i="2" s="1"/>
  <c r="J14" i="2"/>
  <c r="J22" i="2" s="1"/>
  <c r="I14" i="2"/>
  <c r="I17" i="2" s="1"/>
  <c r="I24" i="2" s="1"/>
  <c r="H14" i="2"/>
  <c r="H22" i="2" s="1"/>
  <c r="G14" i="2"/>
  <c r="G22" i="2" s="1"/>
  <c r="F14" i="2"/>
  <c r="F22" i="2" s="1"/>
  <c r="E14" i="2"/>
  <c r="E17" i="2" s="1"/>
  <c r="L13" i="2"/>
  <c r="K13" i="2"/>
  <c r="J13" i="2"/>
  <c r="I13" i="2"/>
  <c r="H13" i="2"/>
  <c r="G13" i="2"/>
  <c r="F13" i="2"/>
  <c r="E13" i="2"/>
  <c r="D10" i="2"/>
  <c r="O36" i="1"/>
  <c r="L36" i="1"/>
  <c r="O35" i="1"/>
  <c r="L35" i="1"/>
  <c r="P35" i="1" s="1"/>
  <c r="O34" i="1"/>
  <c r="L34" i="1"/>
  <c r="O33" i="1"/>
  <c r="L33" i="1"/>
  <c r="P33" i="1" s="1"/>
  <c r="O32" i="1"/>
  <c r="L32" i="1"/>
  <c r="O31" i="1"/>
  <c r="L31" i="1"/>
  <c r="O30" i="1"/>
  <c r="L30" i="1"/>
  <c r="O29" i="1"/>
  <c r="L29" i="1"/>
  <c r="P29" i="1" s="1"/>
  <c r="O28" i="1"/>
  <c r="L28" i="1"/>
  <c r="O27" i="1"/>
  <c r="L27" i="1"/>
  <c r="O26" i="1"/>
  <c r="L26" i="1"/>
  <c r="O25" i="1"/>
  <c r="L25" i="1"/>
  <c r="P25" i="1" s="1"/>
  <c r="O24" i="1"/>
  <c r="P24" i="1" s="1"/>
  <c r="L24" i="1"/>
  <c r="O23" i="1"/>
  <c r="L23" i="1"/>
  <c r="P23" i="1" s="1"/>
  <c r="O22" i="1"/>
  <c r="L22" i="1"/>
  <c r="O21" i="1"/>
  <c r="L21" i="1"/>
  <c r="P21" i="1" s="1"/>
  <c r="O20" i="1"/>
  <c r="P20" i="1" s="1"/>
  <c r="L20" i="1"/>
  <c r="Q14" i="1"/>
  <c r="I14" i="1"/>
  <c r="Q13" i="1"/>
  <c r="I13" i="1"/>
  <c r="Q12" i="1"/>
  <c r="I12" i="1"/>
  <c r="Q11" i="1"/>
  <c r="I11" i="1"/>
  <c r="Q10" i="1"/>
  <c r="I10" i="1"/>
  <c r="Q9" i="1"/>
  <c r="E9" i="1"/>
  <c r="I9" i="1" s="1"/>
  <c r="I15" i="1" l="1"/>
  <c r="P26" i="1"/>
  <c r="P30" i="1"/>
  <c r="P32" i="1"/>
  <c r="P36" i="1"/>
  <c r="P27" i="1"/>
  <c r="P28" i="1"/>
  <c r="Q15" i="1"/>
  <c r="P22" i="1"/>
  <c r="P31" i="1"/>
  <c r="P34" i="1"/>
  <c r="I22" i="2"/>
  <c r="E22" i="2"/>
  <c r="E18" i="2"/>
  <c r="D19" i="2"/>
  <c r="J17" i="2"/>
  <c r="J18" i="2"/>
  <c r="F18" i="2"/>
  <c r="I25" i="2"/>
  <c r="F17" i="2"/>
  <c r="I18" i="2"/>
  <c r="D22" i="2"/>
  <c r="E20" i="2"/>
  <c r="E24" i="2"/>
  <c r="E25" i="2" s="1"/>
  <c r="J24" i="2"/>
  <c r="J25" i="2" s="1"/>
  <c r="G17" i="2"/>
  <c r="K17" i="2"/>
  <c r="H17" i="2"/>
  <c r="L17" i="2"/>
  <c r="G18" i="2"/>
  <c r="K18" i="2"/>
  <c r="H18" i="2"/>
  <c r="L18" i="2"/>
  <c r="P44" i="1"/>
  <c r="P43" i="1"/>
  <c r="P37" i="1"/>
  <c r="P45" i="1" s="1"/>
  <c r="P47" i="1" l="1"/>
  <c r="L24" i="2"/>
  <c r="L25" i="2" s="1"/>
  <c r="L20" i="2"/>
  <c r="J20" i="2"/>
  <c r="J21" i="2" s="1"/>
  <c r="G24" i="2"/>
  <c r="G25" i="2" s="1"/>
  <c r="G20" i="2"/>
  <c r="G21" i="2" s="1"/>
  <c r="F24" i="2"/>
  <c r="F20" i="2"/>
  <c r="F21" i="2" s="1"/>
  <c r="H20" i="2"/>
  <c r="H21" i="2" s="1"/>
  <c r="H24" i="2"/>
  <c r="H25" i="2" s="1"/>
  <c r="I20" i="2"/>
  <c r="I21" i="2" s="1"/>
  <c r="K20" i="2"/>
  <c r="K21" i="2" s="1"/>
  <c r="K24" i="2"/>
  <c r="K25" i="2" s="1"/>
  <c r="D18" i="2"/>
  <c r="L21" i="2"/>
  <c r="E21" i="2"/>
  <c r="D17" i="2"/>
  <c r="P39" i="1"/>
  <c r="D24" i="2" l="1"/>
  <c r="F25" i="2"/>
  <c r="D25" i="2" s="1"/>
  <c r="D20" i="2"/>
  <c r="D21" i="2"/>
  <c r="P46" i="1"/>
  <c r="P53" i="1" s="1"/>
</calcChain>
</file>

<file path=xl/sharedStrings.xml><?xml version="1.0" encoding="utf-8"?>
<sst xmlns="http://schemas.openxmlformats.org/spreadsheetml/2006/main" count="115" uniqueCount="99">
  <si>
    <t>TEILEBEZEICHNUNG (a):</t>
  </si>
  <si>
    <t>TEILE-NUMMER (e):</t>
  </si>
  <si>
    <t>TEILE-INDEX (i):</t>
  </si>
  <si>
    <t>PROJEKT (b):</t>
  </si>
  <si>
    <t>ANFRAGE-NUMMER (f):</t>
  </si>
  <si>
    <t>MAßEINHEIT (k):</t>
  </si>
  <si>
    <t>ANGEBOT NR. (c):</t>
  </si>
  <si>
    <t>ANGEFRAGTE MENGE / JAHR (g):</t>
  </si>
  <si>
    <t>MAX. FERTIGUNGSKAPAZITÄT / TAG (l):</t>
  </si>
  <si>
    <t xml:space="preserve">COST BREAK DOWN </t>
  </si>
  <si>
    <t>PRODUKTIONSSTANDORT (d):</t>
  </si>
  <si>
    <t>Lieferadresse (h):</t>
  </si>
  <si>
    <t>WÄHRUNG (m):</t>
  </si>
  <si>
    <t>ROHMATERIAL / KAUFTEILE</t>
  </si>
  <si>
    <t>MATERIALBEZEICHNUNG (1)</t>
  </si>
  <si>
    <t>EINHEIT (2)</t>
  </si>
  <si>
    <t>MATERIAL PREIS (3)</t>
  </si>
  <si>
    <t>MATERIAL MENGE NETTOI (4)</t>
  </si>
  <si>
    <t>MATERIAL MENGE BRUTTO (5)</t>
  </si>
  <si>
    <t>SUMME (6)</t>
  </si>
  <si>
    <t>MATERIAL MENGE BRUTTO (4)</t>
  </si>
  <si>
    <t>MATERIAL MENGE NETTO (5)</t>
  </si>
  <si>
    <t>kg</t>
  </si>
  <si>
    <t>€</t>
  </si>
  <si>
    <t>€/kg</t>
  </si>
  <si>
    <t>Gesamt (7):</t>
  </si>
  <si>
    <t>PROZESS</t>
  </si>
  <si>
    <t xml:space="preserve">ANZAHL DER </t>
  </si>
  <si>
    <t>Process</t>
  </si>
  <si>
    <t>ZYKLUS</t>
  </si>
  <si>
    <t>LOHNKOSTEN</t>
  </si>
  <si>
    <t>MASCHINENSTUNDENSATZ</t>
  </si>
  <si>
    <t>GESAMT</t>
  </si>
  <si>
    <t>FERTIGUNGSPROZESS (8)</t>
  </si>
  <si>
    <t>WERKER (9)</t>
  </si>
  <si>
    <t>Flow</t>
  </si>
  <si>
    <t xml:space="preserve">MASCHINENTYP / GRÖßE (10) </t>
  </si>
  <si>
    <t>ZEIT [MIN] (11)</t>
  </si>
  <si>
    <t>PRO STUNDE (12)</t>
  </si>
  <si>
    <t>GESAMT (13)</t>
  </si>
  <si>
    <t>ZEIT [MIN]</t>
  </si>
  <si>
    <t>PRO STUNDE (14)</t>
  </si>
  <si>
    <t>GESAMT (15)</t>
  </si>
  <si>
    <t>PROZESSKOSTEN GESAMT (16)</t>
  </si>
  <si>
    <t>Gesamt (17):</t>
  </si>
  <si>
    <t>FERTIGUNGSKOSTEN GESAMT (18)</t>
  </si>
  <si>
    <t>SONSTIGES</t>
  </si>
  <si>
    <t>GEMEINKOSTEN</t>
  </si>
  <si>
    <t>VERPACKUNG (29)</t>
  </si>
  <si>
    <t>BESCHREIBUNG</t>
  </si>
  <si>
    <t>%</t>
  </si>
  <si>
    <t>Materialgemeinkosten (19)</t>
  </si>
  <si>
    <t>ANZAHL TEILE / VERPACKUNG (30)</t>
  </si>
  <si>
    <t>Materialausschuss (18)</t>
  </si>
  <si>
    <t>Alle Overheadkosten Produktion (21)</t>
  </si>
  <si>
    <t>Energiekosten (31)</t>
  </si>
  <si>
    <t>Alle Overheadkosten Prozess (22)</t>
  </si>
  <si>
    <t>Strom</t>
  </si>
  <si>
    <t>Treibstoff</t>
  </si>
  <si>
    <t>Gewinn (23) - 2% Material, 6% Wertschöpfung</t>
  </si>
  <si>
    <t>Gas</t>
  </si>
  <si>
    <t>Sonstige</t>
  </si>
  <si>
    <t>Amortisationskosten R&amp;D (23)</t>
  </si>
  <si>
    <t>(wo zutreffend)</t>
  </si>
  <si>
    <t>LIEFERANT / NAME / DATUM / UNTERSCHRIFT (31)</t>
  </si>
  <si>
    <t>Amortisationskosten Werkzeuge (24)</t>
  </si>
  <si>
    <t>Verpackung (25)</t>
  </si>
  <si>
    <t>Transport (26)</t>
  </si>
  <si>
    <t>Rabatte (27)</t>
  </si>
  <si>
    <t>VERKAUFSPREIS (28)</t>
  </si>
  <si>
    <t>Erläuterungen</t>
  </si>
  <si>
    <t>Summen</t>
  </si>
  <si>
    <t>Werkzeuge, Vorrichtungen, Lehren</t>
  </si>
  <si>
    <t>Werkzeugart*</t>
  </si>
  <si>
    <t>Werkzeuge</t>
  </si>
  <si>
    <t>Lehren</t>
  </si>
  <si>
    <t>Teilenummer</t>
  </si>
  <si>
    <t>Teilebenennung*</t>
  </si>
  <si>
    <t>Werkzeugname*</t>
  </si>
  <si>
    <t>jahrliche Kapazität (Stk p.a.)</t>
  </si>
  <si>
    <t>Kavitäten</t>
  </si>
  <si>
    <t>WZ-Standzeit (Schuss/Hub)</t>
  </si>
  <si>
    <t>Investitionssumme*</t>
  </si>
  <si>
    <t>Jahresstückzahl</t>
  </si>
  <si>
    <t>Umlagezeitraum (Monate)</t>
  </si>
  <si>
    <t>Gesamtstückzahl</t>
  </si>
  <si>
    <t>NEUMAN-Anteil</t>
  </si>
  <si>
    <t>Instandhaltung (%)</t>
  </si>
  <si>
    <t>Abschreibung</t>
  </si>
  <si>
    <t>Zinsen</t>
  </si>
  <si>
    <t>Instandhaltung</t>
  </si>
  <si>
    <t>Werkzeugkosten</t>
  </si>
  <si>
    <t>Vorrichtungskosten</t>
  </si>
  <si>
    <t>Direktzahlung Invest</t>
  </si>
  <si>
    <t>Summe Abschreibung Werkzeuge</t>
  </si>
  <si>
    <t>Summe Abschreibung Vorrichtungen/Lehren</t>
  </si>
  <si>
    <t xml:space="preserve"> </t>
  </si>
  <si>
    <t>Vorricht- ungen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</si>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</sst>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€&quot;_-;\-* #,##0.00\ &quot;€&quot;_-;_-* &quot;-&quot;??\ &quot;€&quot;_-;_-@_-"/>
    <numFmt numFmtId="165" formatCode="#,##0.000"/>
    <numFmt numFmtId="166" formatCode="0.000"/>
    <numFmt numFmtId="167" formatCode="##,##0"/>
    <numFmt numFmtId="168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6"/>
      <name val="Verdana"/>
      <family val="2"/>
    </font>
    <font>
      <sz val="10"/>
      <color indexed="8"/>
      <name val="Verdana"/>
      <family val="2"/>
    </font>
    <font>
      <sz val="10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228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2" fillId="2" borderId="5" xfId="0" applyFont="1" applyFill="1" applyBorder="1" applyAlignment="1" applyProtection="1">
      <alignment horizontal="left"/>
    </xf>
    <xf numFmtId="0" fontId="2" fillId="2" borderId="5" xfId="0" applyFont="1" applyFill="1" applyBorder="1" applyProtection="1"/>
    <xf numFmtId="0" fontId="2" fillId="2" borderId="4" xfId="0" applyFont="1" applyFill="1" applyBorder="1" applyAlignment="1" applyProtection="1">
      <alignment horizontal="left"/>
    </xf>
    <xf numFmtId="0" fontId="3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right"/>
    </xf>
    <xf numFmtId="14" fontId="2" fillId="2" borderId="5" xfId="0" applyNumberFormat="1" applyFont="1" applyFill="1" applyBorder="1" applyAlignment="1" applyProtection="1">
      <alignment horizontal="left"/>
    </xf>
    <xf numFmtId="0" fontId="6" fillId="2" borderId="12" xfId="0" applyFont="1" applyFill="1" applyBorder="1" applyAlignment="1" applyProtection="1">
      <alignment horizontal="left"/>
    </xf>
    <xf numFmtId="0" fontId="6" fillId="2" borderId="13" xfId="0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2" fillId="2" borderId="12" xfId="0" applyFont="1" applyFill="1" applyBorder="1" applyAlignment="1" applyProtection="1">
      <alignment horizontal="left" vertical="top"/>
    </xf>
    <xf numFmtId="0" fontId="2" fillId="2" borderId="13" xfId="0" applyFont="1" applyFill="1" applyBorder="1" applyAlignment="1" applyProtection="1">
      <alignment horizontal="center" vertical="top" wrapText="1"/>
    </xf>
    <xf numFmtId="0" fontId="2" fillId="2" borderId="15" xfId="0" applyFont="1" applyFill="1" applyBorder="1" applyAlignment="1" applyProtection="1">
      <alignment horizontal="center" vertical="top" wrapText="1"/>
    </xf>
    <xf numFmtId="0" fontId="2" fillId="2" borderId="16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vertical="top" wrapText="1"/>
    </xf>
    <xf numFmtId="0" fontId="7" fillId="2" borderId="19" xfId="0" applyFont="1" applyFill="1" applyBorder="1" applyAlignment="1" applyProtection="1">
      <alignment horizontal="left"/>
    </xf>
    <xf numFmtId="165" fontId="7" fillId="2" borderId="20" xfId="0" applyNumberFormat="1" applyFont="1" applyFill="1" applyBorder="1" applyAlignment="1" applyProtection="1">
      <alignment horizontal="center"/>
    </xf>
    <xf numFmtId="165" fontId="7" fillId="2" borderId="21" xfId="0" applyNumberFormat="1" applyFont="1" applyFill="1" applyBorder="1" applyAlignment="1" applyProtection="1">
      <alignment horizontal="center"/>
    </xf>
    <xf numFmtId="166" fontId="7" fillId="2" borderId="22" xfId="0" applyNumberFormat="1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left"/>
    </xf>
    <xf numFmtId="166" fontId="7" fillId="2" borderId="20" xfId="0" applyNumberFormat="1" applyFont="1" applyFill="1" applyBorder="1" applyAlignment="1" applyProtection="1">
      <alignment horizontal="center"/>
    </xf>
    <xf numFmtId="166" fontId="7" fillId="2" borderId="21" xfId="0" applyNumberFormat="1" applyFont="1" applyFill="1" applyBorder="1" applyAlignment="1" applyProtection="1">
      <alignment horizontal="center"/>
    </xf>
    <xf numFmtId="166" fontId="7" fillId="2" borderId="24" xfId="0" applyNumberFormat="1" applyFont="1" applyFill="1" applyBorder="1" applyAlignment="1" applyProtection="1">
      <alignment horizontal="center"/>
    </xf>
    <xf numFmtId="0" fontId="7" fillId="2" borderId="25" xfId="0" applyFont="1" applyFill="1" applyBorder="1" applyAlignment="1" applyProtection="1">
      <alignment horizontal="left"/>
    </xf>
    <xf numFmtId="0" fontId="7" fillId="2" borderId="26" xfId="0" applyFont="1" applyFill="1" applyBorder="1" applyAlignment="1" applyProtection="1">
      <alignment horizontal="left"/>
    </xf>
    <xf numFmtId="166" fontId="7" fillId="2" borderId="30" xfId="0" applyNumberFormat="1" applyFont="1" applyFill="1" applyBorder="1" applyAlignment="1" applyProtection="1">
      <alignment horizontal="center"/>
    </xf>
    <xf numFmtId="166" fontId="7" fillId="2" borderId="31" xfId="0" applyNumberFormat="1" applyFont="1" applyFill="1" applyBorder="1" applyAlignment="1" applyProtection="1">
      <alignment horizontal="center"/>
    </xf>
    <xf numFmtId="166" fontId="7" fillId="2" borderId="32" xfId="0" applyNumberFormat="1" applyFont="1" applyFill="1" applyBorder="1" applyAlignment="1" applyProtection="1">
      <alignment horizontal="center"/>
    </xf>
    <xf numFmtId="166" fontId="7" fillId="2" borderId="33" xfId="0" applyNumberFormat="1" applyFont="1" applyFill="1" applyBorder="1" applyAlignment="1" applyProtection="1">
      <alignment horizontal="center"/>
    </xf>
    <xf numFmtId="0" fontId="7" fillId="2" borderId="27" xfId="0" applyFont="1" applyFill="1" applyBorder="1" applyAlignment="1" applyProtection="1">
      <alignment horizontal="left"/>
    </xf>
    <xf numFmtId="0" fontId="7" fillId="2" borderId="28" xfId="0" applyFont="1" applyFill="1" applyBorder="1" applyAlignment="1" applyProtection="1">
      <alignment horizontal="left"/>
    </xf>
    <xf numFmtId="165" fontId="7" fillId="2" borderId="30" xfId="0" applyNumberFormat="1" applyFont="1" applyFill="1" applyBorder="1" applyAlignment="1" applyProtection="1">
      <alignment horizontal="center"/>
    </xf>
    <xf numFmtId="0" fontId="7" fillId="2" borderId="34" xfId="0" applyFont="1" applyFill="1" applyBorder="1" applyAlignment="1" applyProtection="1">
      <alignment horizontal="left"/>
    </xf>
    <xf numFmtId="0" fontId="7" fillId="2" borderId="35" xfId="0" applyFont="1" applyFill="1" applyBorder="1" applyAlignment="1" applyProtection="1">
      <alignment horizontal="left"/>
    </xf>
    <xf numFmtId="165" fontId="7" fillId="2" borderId="36" xfId="0" applyNumberFormat="1" applyFont="1" applyFill="1" applyBorder="1" applyAlignment="1" applyProtection="1">
      <alignment horizontal="center"/>
    </xf>
    <xf numFmtId="165" fontId="7" fillId="2" borderId="37" xfId="0" applyNumberFormat="1" applyFont="1" applyFill="1" applyBorder="1" applyAlignment="1" applyProtection="1">
      <alignment horizontal="center"/>
    </xf>
    <xf numFmtId="166" fontId="7" fillId="2" borderId="38" xfId="0" applyNumberFormat="1" applyFont="1" applyFill="1" applyBorder="1" applyAlignment="1" applyProtection="1">
      <alignment horizontal="center"/>
    </xf>
    <xf numFmtId="166" fontId="7" fillId="2" borderId="37" xfId="0" applyNumberFormat="1" applyFont="1" applyFill="1" applyBorder="1" applyAlignment="1" applyProtection="1">
      <alignment horizontal="center"/>
    </xf>
    <xf numFmtId="166" fontId="7" fillId="2" borderId="4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/>
    </xf>
    <xf numFmtId="165" fontId="7" fillId="2" borderId="0" xfId="0" applyNumberFormat="1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horizontal="right"/>
    </xf>
    <xf numFmtId="166" fontId="6" fillId="2" borderId="1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/>
    <xf numFmtId="0" fontId="6" fillId="2" borderId="9" xfId="0" applyFont="1" applyFill="1" applyBorder="1" applyAlignment="1" applyProtection="1">
      <alignment horizontal="left"/>
    </xf>
    <xf numFmtId="0" fontId="6" fillId="2" borderId="10" xfId="0" applyFont="1" applyFill="1" applyBorder="1" applyAlignment="1" applyProtection="1">
      <alignment horizontal="right"/>
    </xf>
    <xf numFmtId="166" fontId="6" fillId="2" borderId="11" xfId="0" applyNumberFormat="1" applyFont="1" applyFill="1" applyBorder="1" applyAlignment="1" applyProtection="1">
      <alignment horizontal="center"/>
    </xf>
    <xf numFmtId="166" fontId="7" fillId="2" borderId="13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7" fillId="2" borderId="0" xfId="0" applyFont="1" applyFill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/>
    <xf numFmtId="0" fontId="2" fillId="2" borderId="0" xfId="0" applyFont="1" applyFill="1" applyAlignment="1" applyProtection="1"/>
    <xf numFmtId="0" fontId="2" fillId="2" borderId="41" xfId="0" applyFont="1" applyFill="1" applyBorder="1" applyAlignment="1" applyProtection="1">
      <alignment horizontal="center" vertical="center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/>
    <xf numFmtId="0" fontId="2" fillId="2" borderId="4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/>
    </xf>
    <xf numFmtId="0" fontId="7" fillId="2" borderId="46" xfId="0" applyFont="1" applyFill="1" applyBorder="1" applyAlignment="1" applyProtection="1">
      <alignment horizontal="center" vertical="center"/>
    </xf>
    <xf numFmtId="166" fontId="7" fillId="2" borderId="20" xfId="0" applyNumberFormat="1" applyFont="1" applyFill="1" applyBorder="1" applyAlignment="1" applyProtection="1">
      <alignment horizontal="center" vertical="center"/>
    </xf>
    <xf numFmtId="2" fontId="7" fillId="2" borderId="20" xfId="0" applyNumberFormat="1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166" fontId="7" fillId="0" borderId="20" xfId="0" applyNumberFormat="1" applyFont="1" applyFill="1" applyBorder="1" applyAlignment="1" applyProtection="1">
      <alignment horizontal="center" vertical="center"/>
    </xf>
    <xf numFmtId="2" fontId="7" fillId="0" borderId="2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/>
    <xf numFmtId="0" fontId="7" fillId="2" borderId="45" xfId="0" applyFont="1" applyFill="1" applyBorder="1" applyAlignment="1" applyProtection="1">
      <alignment horizontal="center" vertical="center"/>
    </xf>
    <xf numFmtId="166" fontId="7" fillId="2" borderId="37" xfId="0" applyNumberFormat="1" applyFont="1" applyFill="1" applyBorder="1" applyAlignment="1" applyProtection="1">
      <alignment horizontal="center" vertical="center"/>
    </xf>
    <xf numFmtId="2" fontId="7" fillId="2" borderId="36" xfId="0" applyNumberFormat="1" applyFont="1" applyFill="1" applyBorder="1" applyAlignment="1" applyProtection="1">
      <alignment horizontal="center" vertical="center"/>
    </xf>
    <xf numFmtId="0" fontId="6" fillId="2" borderId="12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166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/>
    <xf numFmtId="0" fontId="2" fillId="2" borderId="13" xfId="0" applyFont="1" applyFill="1" applyBorder="1" applyProtection="1"/>
    <xf numFmtId="0" fontId="6" fillId="2" borderId="13" xfId="0" applyFont="1" applyFill="1" applyBorder="1" applyProtection="1"/>
    <xf numFmtId="0" fontId="6" fillId="2" borderId="12" xfId="0" applyFont="1" applyFill="1" applyBorder="1" applyAlignment="1" applyProtection="1">
      <alignment horizontal="left" vertical="center"/>
    </xf>
    <xf numFmtId="0" fontId="7" fillId="2" borderId="13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9" fillId="2" borderId="51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54" xfId="0" applyFont="1" applyFill="1" applyBorder="1" applyAlignment="1" applyProtection="1">
      <alignment horizontal="left" vertical="center"/>
    </xf>
    <xf numFmtId="0" fontId="3" fillId="2" borderId="55" xfId="0" applyFont="1" applyFill="1" applyBorder="1" applyAlignment="1" applyProtection="1">
      <alignment horizontal="center" vertical="center"/>
    </xf>
    <xf numFmtId="0" fontId="3" fillId="2" borderId="56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horizontal="center" vertical="center"/>
    </xf>
    <xf numFmtId="0" fontId="9" fillId="2" borderId="2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right" vertical="center"/>
    </xf>
    <xf numFmtId="14" fontId="3" fillId="2" borderId="0" xfId="0" applyNumberFormat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/>
    <xf numFmtId="0" fontId="6" fillId="2" borderId="13" xfId="0" applyFont="1" applyFill="1" applyBorder="1" applyAlignment="1" applyProtection="1">
      <alignment horizontal="center" vertical="center"/>
    </xf>
    <xf numFmtId="0" fontId="12" fillId="0" borderId="58" xfId="0" applyFont="1" applyBorder="1" applyAlignment="1" applyProtection="1">
      <alignment vertical="center" wrapText="1"/>
    </xf>
    <xf numFmtId="0" fontId="12" fillId="0" borderId="58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 wrapText="1"/>
    </xf>
    <xf numFmtId="0" fontId="12" fillId="0" borderId="61" xfId="0" applyFont="1" applyBorder="1" applyAlignment="1" applyProtection="1">
      <alignment horizontal="center" vertical="center" wrapText="1"/>
    </xf>
    <xf numFmtId="0" fontId="11" fillId="0" borderId="61" xfId="0" applyFont="1" applyBorder="1" applyAlignment="1" applyProtection="1">
      <alignment horizontal="center" vertical="center" wrapText="1"/>
    </xf>
    <xf numFmtId="0" fontId="12" fillId="0" borderId="62" xfId="4" applyFont="1" applyFill="1" applyBorder="1" applyAlignment="1" applyProtection="1">
      <alignment horizontal="center" vertical="center" wrapText="1"/>
    </xf>
    <xf numFmtId="0" fontId="12" fillId="0" borderId="4" xfId="4" applyFont="1" applyFill="1" applyBorder="1" applyAlignment="1" applyProtection="1">
      <alignment horizontal="left" vertical="center" wrapText="1"/>
      <protection locked="0"/>
    </xf>
    <xf numFmtId="0" fontId="11" fillId="4" borderId="62" xfId="4" applyFont="1" applyFill="1" applyBorder="1" applyAlignment="1" applyProtection="1">
      <alignment horizontal="right" vertical="center" wrapText="1"/>
    </xf>
    <xf numFmtId="0" fontId="12" fillId="0" borderId="62" xfId="4" applyFont="1" applyFill="1" applyBorder="1" applyAlignment="1" applyProtection="1">
      <alignment horizontal="center" vertical="center" wrapText="1"/>
      <protection locked="0"/>
    </xf>
    <xf numFmtId="0" fontId="12" fillId="0" borderId="62" xfId="4" applyFont="1" applyFill="1" applyBorder="1" applyAlignment="1" applyProtection="1">
      <alignment horizontal="right" vertical="center" wrapText="1"/>
      <protection locked="0"/>
    </xf>
    <xf numFmtId="0" fontId="12" fillId="0" borderId="63" xfId="4" applyFont="1" applyFill="1" applyBorder="1" applyAlignment="1" applyProtection="1">
      <alignment horizontal="center" vertical="center" wrapText="1"/>
    </xf>
    <xf numFmtId="0" fontId="11" fillId="4" borderId="4" xfId="4" applyFont="1" applyFill="1" applyBorder="1" applyAlignment="1" applyProtection="1">
      <alignment horizontal="right" vertical="center" wrapText="1"/>
    </xf>
    <xf numFmtId="0" fontId="12" fillId="0" borderId="62" xfId="0" applyFont="1" applyFill="1" applyBorder="1" applyAlignment="1" applyProtection="1">
      <alignment horizontal="right" vertical="center" wrapText="1"/>
      <protection locked="0"/>
    </xf>
    <xf numFmtId="3" fontId="12" fillId="0" borderId="62" xfId="4" applyNumberFormat="1" applyFont="1" applyFill="1" applyBorder="1" applyAlignment="1" applyProtection="1">
      <alignment horizontal="right" vertical="center" wrapText="1"/>
      <protection locked="0"/>
    </xf>
    <xf numFmtId="0" fontId="12" fillId="0" borderId="62" xfId="0" applyFont="1" applyFill="1" applyBorder="1" applyAlignment="1" applyProtection="1">
      <alignment horizontal="center" vertical="center" wrapText="1"/>
    </xf>
    <xf numFmtId="0" fontId="11" fillId="4" borderId="62" xfId="0" applyFont="1" applyFill="1" applyBorder="1" applyAlignment="1" applyProtection="1">
      <alignment horizontal="right" vertical="center" wrapText="1"/>
    </xf>
    <xf numFmtId="167" fontId="12" fillId="0" borderId="61" xfId="4" applyNumberFormat="1" applyFont="1" applyFill="1" applyBorder="1" applyAlignment="1" applyProtection="1">
      <alignment horizontal="center" vertical="center" wrapText="1"/>
    </xf>
    <xf numFmtId="3" fontId="11" fillId="0" borderId="62" xfId="1" applyNumberFormat="1" applyFont="1" applyFill="1" applyBorder="1" applyAlignment="1" applyProtection="1">
      <alignment horizontal="right" vertical="center" wrapText="1"/>
    </xf>
    <xf numFmtId="3" fontId="12" fillId="0" borderId="62" xfId="1" applyNumberFormat="1" applyFont="1" applyFill="1" applyBorder="1" applyAlignment="1" applyProtection="1">
      <alignment horizontal="right" vertical="center" wrapText="1"/>
      <protection locked="0"/>
    </xf>
    <xf numFmtId="3" fontId="12" fillId="4" borderId="62" xfId="1" applyNumberFormat="1" applyFont="1" applyFill="1" applyBorder="1" applyAlignment="1" applyProtection="1">
      <alignment horizontal="right" vertical="center" wrapText="1"/>
    </xf>
    <xf numFmtId="167" fontId="11" fillId="4" borderId="62" xfId="1" applyNumberFormat="1" applyFont="1" applyFill="1" applyBorder="1" applyAlignment="1" applyProtection="1">
      <alignment horizontal="right" vertical="center" wrapText="1"/>
    </xf>
    <xf numFmtId="9" fontId="12" fillId="4" borderId="62" xfId="4" applyNumberFormat="1" applyFont="1" applyFill="1" applyBorder="1" applyAlignment="1" applyProtection="1">
      <alignment horizontal="right" vertical="center" wrapText="1"/>
      <protection locked="0"/>
    </xf>
    <xf numFmtId="168" fontId="11" fillId="0" borderId="62" xfId="2" applyNumberFormat="1" applyFont="1" applyFill="1" applyBorder="1" applyAlignment="1" applyProtection="1">
      <alignment horizontal="right" vertical="center" wrapText="1"/>
      <protection locked="0"/>
    </xf>
    <xf numFmtId="168" fontId="12" fillId="4" borderId="62" xfId="2" applyNumberFormat="1" applyFont="1" applyFill="1" applyBorder="1" applyAlignment="1" applyProtection="1">
      <alignment horizontal="right" vertical="center" wrapText="1"/>
    </xf>
    <xf numFmtId="0" fontId="12" fillId="0" borderId="62" xfId="0" applyFont="1" applyBorder="1" applyAlignment="1" applyProtection="1">
      <alignment horizontal="center" vertical="center" wrapText="1"/>
    </xf>
    <xf numFmtId="168" fontId="12" fillId="4" borderId="62" xfId="4" applyNumberFormat="1" applyFont="1" applyFill="1" applyBorder="1" applyAlignment="1" applyProtection="1">
      <alignment horizontal="right" vertical="center" wrapText="1"/>
      <protection locked="0"/>
    </xf>
    <xf numFmtId="2" fontId="11" fillId="4" borderId="62" xfId="1" applyNumberFormat="1" applyFont="1" applyFill="1" applyBorder="1" applyAlignment="1" applyProtection="1">
      <alignment horizontal="right" vertical="center" wrapText="1"/>
    </xf>
    <xf numFmtId="2" fontId="12" fillId="4" borderId="62" xfId="1" applyNumberFormat="1" applyFont="1" applyFill="1" applyBorder="1" applyAlignment="1" applyProtection="1">
      <alignment horizontal="right" vertical="center" wrapText="1"/>
    </xf>
    <xf numFmtId="167" fontId="12" fillId="0" borderId="62" xfId="4" applyNumberFormat="1" applyFont="1" applyFill="1" applyBorder="1" applyAlignment="1" applyProtection="1">
      <alignment horizontal="center" vertical="center" wrapText="1"/>
    </xf>
    <xf numFmtId="3" fontId="11" fillId="4" borderId="62" xfId="1" applyNumberFormat="1" applyFont="1" applyFill="1" applyBorder="1" applyAlignment="1" applyProtection="1">
      <alignment horizontal="right" vertical="center" wrapText="1"/>
    </xf>
    <xf numFmtId="1" fontId="12" fillId="4" borderId="62" xfId="1" applyNumberFormat="1" applyFont="1" applyFill="1" applyBorder="1" applyAlignment="1" applyProtection="1">
      <alignment horizontal="right" vertical="center" wrapText="1"/>
    </xf>
    <xf numFmtId="0" fontId="12" fillId="0" borderId="62" xfId="0" applyFont="1" applyBorder="1" applyAlignment="1" applyProtection="1">
      <alignment horizontal="left" vertical="center" wrapText="1"/>
    </xf>
    <xf numFmtId="4" fontId="11" fillId="4" borderId="62" xfId="1" applyNumberFormat="1" applyFont="1" applyFill="1" applyBorder="1" applyAlignment="1" applyProtection="1">
      <alignment horizontal="right" vertical="center" wrapText="1"/>
    </xf>
    <xf numFmtId="4" fontId="12" fillId="4" borderId="62" xfId="1" applyNumberFormat="1" applyFont="1" applyFill="1" applyBorder="1" applyAlignment="1" applyProtection="1">
      <alignment horizontal="right" vertical="center" wrapText="1"/>
    </xf>
    <xf numFmtId="167" fontId="12" fillId="0" borderId="62" xfId="4" applyNumberFormat="1" applyFont="1" applyFill="1" applyBorder="1" applyAlignment="1" applyProtection="1">
      <alignment horizontal="left" vertical="center" wrapText="1"/>
    </xf>
    <xf numFmtId="0" fontId="7" fillId="2" borderId="27" xfId="0" applyFont="1" applyFill="1" applyBorder="1" applyAlignment="1" applyProtection="1">
      <alignment horizontal="left"/>
    </xf>
    <xf numFmtId="0" fontId="3" fillId="0" borderId="28" xfId="0" applyFont="1" applyBorder="1" applyAlignment="1"/>
    <xf numFmtId="0" fontId="3" fillId="0" borderId="29" xfId="0" applyFont="1" applyBorder="1" applyAlignment="1"/>
    <xf numFmtId="0" fontId="4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0" fontId="2" fillId="2" borderId="4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 vertical="top"/>
    </xf>
    <xf numFmtId="0" fontId="3" fillId="0" borderId="13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7" fillId="2" borderId="18" xfId="0" applyFont="1" applyFill="1" applyBorder="1" applyAlignment="1" applyProtection="1">
      <alignment horizontal="left"/>
    </xf>
    <xf numFmtId="0" fontId="3" fillId="0" borderId="19" xfId="0" applyFont="1" applyBorder="1" applyAlignment="1" applyProtection="1">
      <alignment horizontal="left"/>
    </xf>
    <xf numFmtId="0" fontId="7" fillId="2" borderId="19" xfId="0" applyFont="1" applyFill="1" applyBorder="1" applyAlignment="1" applyProtection="1">
      <alignment horizontal="left"/>
    </xf>
    <xf numFmtId="0" fontId="7" fillId="0" borderId="23" xfId="0" applyFont="1" applyBorder="1" applyAlignment="1"/>
    <xf numFmtId="0" fontId="7" fillId="2" borderId="34" xfId="0" applyFont="1" applyFill="1" applyBorder="1" applyAlignment="1" applyProtection="1">
      <alignment horizontal="left"/>
    </xf>
    <xf numFmtId="0" fontId="3" fillId="0" borderId="35" xfId="0" applyFont="1" applyBorder="1" applyAlignment="1"/>
    <xf numFmtId="0" fontId="3" fillId="0" borderId="39" xfId="0" applyFont="1" applyBorder="1" applyAlignment="1"/>
    <xf numFmtId="0" fontId="2" fillId="2" borderId="42" xfId="0" applyFont="1" applyFill="1" applyBorder="1" applyAlignment="1" applyProtection="1">
      <alignment horizontal="center"/>
    </xf>
    <xf numFmtId="0" fontId="2" fillId="2" borderId="43" xfId="0" applyFont="1" applyFill="1" applyBorder="1" applyAlignment="1" applyProtection="1">
      <alignment horizontal="center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>
      <alignment horizontal="left" vertical="center"/>
    </xf>
    <xf numFmtId="0" fontId="7" fillId="2" borderId="23" xfId="0" applyFont="1" applyFill="1" applyBorder="1" applyAlignment="1" applyProtection="1">
      <alignment horizontal="left" vertical="center"/>
    </xf>
    <xf numFmtId="0" fontId="7" fillId="2" borderId="47" xfId="0" applyFont="1" applyFill="1" applyBorder="1" applyAlignment="1" applyProtection="1">
      <alignment horizontal="left" vertical="center"/>
    </xf>
    <xf numFmtId="166" fontId="7" fillId="2" borderId="47" xfId="0" applyNumberFormat="1" applyFont="1" applyFill="1" applyBorder="1" applyAlignment="1" applyProtection="1">
      <alignment horizontal="center" vertical="center"/>
    </xf>
    <xf numFmtId="166" fontId="7" fillId="2" borderId="48" xfId="0" applyNumberFormat="1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left" vertical="center"/>
    </xf>
    <xf numFmtId="0" fontId="7" fillId="2" borderId="28" xfId="0" applyFont="1" applyFill="1" applyBorder="1" applyAlignment="1" applyProtection="1">
      <alignment horizontal="left" vertical="center"/>
    </xf>
    <xf numFmtId="0" fontId="7" fillId="2" borderId="29" xfId="0" applyFont="1" applyFill="1" applyBorder="1" applyAlignment="1" applyProtection="1">
      <alignment horizontal="left" vertical="center"/>
    </xf>
    <xf numFmtId="0" fontId="7" fillId="2" borderId="49" xfId="0" applyFont="1" applyFill="1" applyBorder="1" applyAlignment="1" applyProtection="1">
      <alignment horizontal="left" vertical="center"/>
    </xf>
    <xf numFmtId="166" fontId="7" fillId="2" borderId="49" xfId="0" applyNumberFormat="1" applyFont="1" applyFill="1" applyBorder="1" applyAlignment="1" applyProtection="1">
      <alignment horizontal="center" vertical="center"/>
    </xf>
    <xf numFmtId="166" fontId="7" fillId="2" borderId="33" xfId="0" applyNumberFormat="1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left" vertical="center"/>
    </xf>
    <xf numFmtId="0" fontId="7" fillId="0" borderId="28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horizontal="left" vertical="center"/>
    </xf>
    <xf numFmtId="0" fontId="7" fillId="0" borderId="49" xfId="0" applyFont="1" applyFill="1" applyBorder="1" applyAlignment="1" applyProtection="1">
      <alignment horizontal="left" vertical="center"/>
    </xf>
    <xf numFmtId="166" fontId="7" fillId="0" borderId="49" xfId="0" applyNumberFormat="1" applyFont="1" applyFill="1" applyBorder="1" applyAlignment="1" applyProtection="1">
      <alignment horizontal="center" vertical="center"/>
    </xf>
    <xf numFmtId="166" fontId="7" fillId="0" borderId="33" xfId="0" applyNumberFormat="1" applyFont="1" applyFill="1" applyBorder="1" applyAlignment="1" applyProtection="1">
      <alignment horizontal="center" vertical="center"/>
    </xf>
    <xf numFmtId="0" fontId="3" fillId="2" borderId="52" xfId="0" applyFont="1" applyFill="1" applyBorder="1" applyAlignment="1" applyProtection="1">
      <alignment horizontal="center" vertical="center"/>
    </xf>
    <xf numFmtId="0" fontId="3" fillId="2" borderId="53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left" vertical="center"/>
    </xf>
    <xf numFmtId="0" fontId="7" fillId="2" borderId="35" xfId="0" applyFont="1" applyFill="1" applyBorder="1" applyAlignment="1" applyProtection="1">
      <alignment horizontal="left" vertical="center"/>
    </xf>
    <xf numFmtId="0" fontId="7" fillId="2" borderId="39" xfId="0" applyFont="1" applyFill="1" applyBorder="1" applyAlignment="1" applyProtection="1">
      <alignment horizontal="left" vertical="center"/>
    </xf>
    <xf numFmtId="0" fontId="7" fillId="2" borderId="50" xfId="0" applyFont="1" applyFill="1" applyBorder="1" applyAlignment="1" applyProtection="1">
      <alignment horizontal="left" vertical="center"/>
    </xf>
    <xf numFmtId="166" fontId="7" fillId="2" borderId="46" xfId="0" applyNumberFormat="1" applyFont="1" applyFill="1" applyBorder="1" applyAlignment="1" applyProtection="1">
      <alignment horizontal="center" vertical="center"/>
    </xf>
    <xf numFmtId="166" fontId="7" fillId="2" borderId="24" xfId="0" applyNumberFormat="1" applyFont="1" applyFill="1" applyBorder="1" applyAlignment="1" applyProtection="1">
      <alignment horizontal="center" vertical="center"/>
    </xf>
    <xf numFmtId="166" fontId="6" fillId="2" borderId="13" xfId="0" applyNumberFormat="1" applyFont="1" applyFill="1" applyBorder="1" applyAlignment="1" applyProtection="1">
      <alignment horizontal="center"/>
    </xf>
    <xf numFmtId="166" fontId="6" fillId="2" borderId="14" xfId="0" applyNumberFormat="1" applyFont="1" applyFill="1" applyBorder="1" applyAlignment="1" applyProtection="1">
      <alignment horizontal="center"/>
    </xf>
    <xf numFmtId="2" fontId="6" fillId="2" borderId="57" xfId="0" applyNumberFormat="1" applyFont="1" applyFill="1" applyBorder="1" applyAlignment="1" applyProtection="1">
      <alignment horizontal="center" vertical="center"/>
    </xf>
    <xf numFmtId="2" fontId="6" fillId="2" borderId="14" xfId="0" applyNumberFormat="1" applyFont="1" applyFill="1" applyBorder="1" applyAlignment="1" applyProtection="1">
      <alignment horizontal="center" vertical="center"/>
    </xf>
    <xf numFmtId="166" fontId="3" fillId="2" borderId="33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1" fillId="0" borderId="58" xfId="0" applyFont="1" applyFill="1" applyBorder="1" applyAlignment="1" applyProtection="1">
      <alignment horizontal="center" vertical="center" wrapText="1"/>
    </xf>
    <xf numFmtId="0" fontId="12" fillId="0" borderId="58" xfId="0" applyFont="1" applyBorder="1" applyAlignment="1" applyProtection="1">
      <alignment vertical="center" wrapText="1"/>
    </xf>
    <xf numFmtId="0" fontId="13" fillId="0" borderId="59" xfId="0" applyFont="1" applyFill="1" applyBorder="1" applyAlignment="1" applyProtection="1">
      <alignment vertical="top" wrapText="1"/>
    </xf>
    <xf numFmtId="0" fontId="13" fillId="0" borderId="60" xfId="0" applyFont="1" applyFill="1" applyBorder="1" applyAlignment="1">
      <alignment vertical="top" wrapText="1"/>
    </xf>
    <xf numFmtId="2" fontId="11" fillId="0" borderId="61" xfId="0" applyNumberFormat="1" applyFont="1" applyFill="1" applyBorder="1" applyAlignment="1" applyProtection="1">
      <alignment horizontal="center" vertical="center" wrapText="1"/>
    </xf>
    <xf numFmtId="0" fontId="12" fillId="0" borderId="61" xfId="0" applyFont="1" applyBorder="1" applyAlignment="1" applyProtection="1">
      <alignment vertical="center" wrapText="1"/>
    </xf>
    <xf numFmtId="0" fontId="11" fillId="3" borderId="58" xfId="3" applyNumberFormat="1" applyFont="1" applyFill="1" applyBorder="1" applyAlignment="1" applyProtection="1">
      <alignment horizontal="center" vertical="center" textRotation="90" wrapText="1"/>
    </xf>
    <xf numFmtId="0" fontId="12" fillId="0" borderId="31" xfId="0" applyNumberFormat="1" applyFont="1" applyBorder="1" applyAlignment="1" applyProtection="1">
      <alignment horizontal="center" vertical="center" textRotation="90" wrapText="1"/>
    </xf>
    <xf numFmtId="0" fontId="12" fillId="0" borderId="31" xfId="0" applyNumberFormat="1" applyFont="1" applyBorder="1" applyAlignment="1" applyProtection="1">
      <alignment vertical="center" wrapText="1"/>
    </xf>
    <xf numFmtId="0" fontId="12" fillId="0" borderId="61" xfId="0" applyNumberFormat="1" applyFont="1" applyBorder="1" applyAlignment="1" applyProtection="1">
      <alignment vertical="center" wrapText="1"/>
    </xf>
  </cellXfs>
  <cellStyles count="5">
    <cellStyle name="Normal_Schedule-A" xfId="3"/>
    <cellStyle name="Normal_STR" xfId="4"/>
    <cellStyle name="Prozent" xfId="2" builtinId="5"/>
    <cellStyle name="Standard" xfId="0" builtinId="0"/>
    <cellStyle name="Währung" xfId="1" builtinId="4"/>
  </cellStyles>
  <dxfs count="15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itler\Desktop\Schl&#252;sselliefera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lüssellieferanten"/>
      <sheetName val="Languag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zoomScaleNormal="100" workbookViewId="0">
      <selection activeCell="I12" sqref="I12"/>
    </sheetView>
  </sheetViews>
  <sheetFormatPr baseColWidth="10" defaultColWidth="11.42578125" defaultRowHeight="12.75" x14ac:dyDescent="0.2"/>
  <cols>
    <col min="1" max="2" width="8.7109375" style="1" customWidth="1"/>
    <col min="3" max="3" width="9.85546875" style="1" customWidth="1"/>
    <col min="4" max="4" width="11.42578125" style="1"/>
    <col min="5" max="5" width="13.42578125" style="1" customWidth="1"/>
    <col min="6" max="6" width="7.28515625" style="1" customWidth="1"/>
    <col min="7" max="7" width="13.140625" style="1" customWidth="1"/>
    <col min="8" max="8" width="13.28515625" style="1" customWidth="1"/>
    <col min="9" max="10" width="15" style="1" customWidth="1"/>
    <col min="11" max="11" width="17.28515625" style="1" customWidth="1"/>
    <col min="12" max="13" width="16.85546875" style="1" customWidth="1"/>
    <col min="14" max="14" width="17.5703125" style="1" customWidth="1"/>
    <col min="15" max="15" width="17.140625" style="1" customWidth="1"/>
    <col min="16" max="16" width="10.28515625" style="1" customWidth="1"/>
    <col min="17" max="17" width="17.5703125" style="1" customWidth="1"/>
    <col min="18" max="16384" width="11.42578125" style="2"/>
  </cols>
  <sheetData>
    <row r="1" spans="1:17" ht="3.75" customHeight="1" thickBot="1" x14ac:dyDescent="0.25"/>
    <row r="2" spans="1:17" ht="19.5" customHeight="1" x14ac:dyDescent="0.2">
      <c r="A2" s="155"/>
      <c r="B2" s="156"/>
      <c r="C2" s="157"/>
      <c r="E2" s="158" t="s">
        <v>0</v>
      </c>
      <c r="F2" s="159"/>
      <c r="G2" s="159"/>
      <c r="H2" s="3"/>
      <c r="I2" s="4"/>
      <c r="J2" s="5" t="s">
        <v>1</v>
      </c>
      <c r="K2" s="6"/>
      <c r="L2" s="3"/>
      <c r="M2" s="4"/>
      <c r="N2" s="5" t="s">
        <v>2</v>
      </c>
      <c r="O2" s="4"/>
      <c r="P2" s="4"/>
      <c r="Q2" s="7"/>
    </row>
    <row r="3" spans="1:17" ht="19.5" customHeight="1" x14ac:dyDescent="0.2">
      <c r="A3" s="160" t="s">
        <v>98</v>
      </c>
      <c r="B3" s="161"/>
      <c r="C3" s="162"/>
      <c r="E3" s="5" t="s">
        <v>3</v>
      </c>
      <c r="F3" s="3"/>
      <c r="G3" s="4"/>
      <c r="H3" s="3"/>
      <c r="I3" s="4"/>
      <c r="J3" s="5" t="s">
        <v>4</v>
      </c>
      <c r="K3" s="6"/>
      <c r="L3" s="3"/>
      <c r="M3" s="4"/>
      <c r="N3" s="8" t="s">
        <v>5</v>
      </c>
      <c r="O3" s="4"/>
      <c r="P3" s="9"/>
      <c r="Q3" s="7"/>
    </row>
    <row r="4" spans="1:17" ht="19.5" customHeight="1" x14ac:dyDescent="0.2">
      <c r="A4" s="160"/>
      <c r="B4" s="161"/>
      <c r="C4" s="162"/>
      <c r="E4" s="5" t="s">
        <v>6</v>
      </c>
      <c r="F4" s="3"/>
      <c r="G4" s="3"/>
      <c r="H4" s="3"/>
      <c r="I4" s="4"/>
      <c r="J4" s="8" t="s">
        <v>7</v>
      </c>
      <c r="K4" s="6"/>
      <c r="L4" s="3"/>
      <c r="M4" s="4"/>
      <c r="N4" s="8" t="s">
        <v>8</v>
      </c>
      <c r="O4" s="4"/>
      <c r="P4" s="4"/>
      <c r="Q4" s="7"/>
    </row>
    <row r="5" spans="1:17" ht="19.5" customHeight="1" thickBot="1" x14ac:dyDescent="0.25">
      <c r="A5" s="163" t="s">
        <v>9</v>
      </c>
      <c r="B5" s="164"/>
      <c r="C5" s="165"/>
      <c r="E5" s="5" t="s">
        <v>10</v>
      </c>
      <c r="F5" s="3"/>
      <c r="G5" s="3"/>
      <c r="H5" s="4"/>
      <c r="I5" s="4"/>
      <c r="J5" s="8" t="s">
        <v>11</v>
      </c>
      <c r="K5" s="6"/>
      <c r="L5" s="10"/>
      <c r="M5" s="3"/>
      <c r="N5" s="8" t="s">
        <v>12</v>
      </c>
      <c r="O5" s="4"/>
      <c r="P5" s="4"/>
      <c r="Q5" s="7"/>
    </row>
    <row r="6" spans="1:17" ht="8.1" customHeight="1" thickBot="1" x14ac:dyDescent="0.25"/>
    <row r="7" spans="1:17" s="16" customFormat="1" ht="18" customHeight="1" thickBot="1" x14ac:dyDescent="0.25">
      <c r="A7" s="11" t="s">
        <v>13</v>
      </c>
      <c r="B7" s="12"/>
      <c r="C7" s="12"/>
      <c r="D7" s="12"/>
      <c r="E7" s="12"/>
      <c r="F7" s="12"/>
      <c r="G7" s="12"/>
      <c r="H7" s="12"/>
      <c r="I7" s="12"/>
      <c r="J7" s="13"/>
      <c r="K7" s="14"/>
      <c r="L7" s="14"/>
      <c r="M7" s="14"/>
      <c r="N7" s="14"/>
      <c r="O7" s="14"/>
      <c r="P7" s="12"/>
      <c r="Q7" s="15"/>
    </row>
    <row r="8" spans="1:17" s="21" customFormat="1" ht="35.25" customHeight="1" thickBot="1" x14ac:dyDescent="0.3">
      <c r="A8" s="17" t="s">
        <v>14</v>
      </c>
      <c r="B8" s="18"/>
      <c r="C8" s="18"/>
      <c r="D8" s="19" t="s">
        <v>15</v>
      </c>
      <c r="E8" s="19" t="s">
        <v>16</v>
      </c>
      <c r="F8" s="19"/>
      <c r="G8" s="19" t="s">
        <v>17</v>
      </c>
      <c r="H8" s="19" t="s">
        <v>18</v>
      </c>
      <c r="I8" s="20" t="s">
        <v>19</v>
      </c>
      <c r="J8" s="166" t="s">
        <v>14</v>
      </c>
      <c r="K8" s="167"/>
      <c r="L8" s="168"/>
      <c r="M8" s="19" t="s">
        <v>15</v>
      </c>
      <c r="N8" s="19" t="s">
        <v>16</v>
      </c>
      <c r="O8" s="19" t="s">
        <v>20</v>
      </c>
      <c r="P8" s="19" t="s">
        <v>21</v>
      </c>
      <c r="Q8" s="20" t="s">
        <v>19</v>
      </c>
    </row>
    <row r="9" spans="1:17" s="16" customFormat="1" ht="18" customHeight="1" x14ac:dyDescent="0.2">
      <c r="A9" s="169"/>
      <c r="B9" s="170"/>
      <c r="C9" s="22"/>
      <c r="D9" s="23" t="s">
        <v>22</v>
      </c>
      <c r="E9" s="24">
        <f>E10+E13+E14</f>
        <v>0</v>
      </c>
      <c r="F9" s="24"/>
      <c r="G9" s="24"/>
      <c r="H9" s="24"/>
      <c r="I9" s="25">
        <f>(E9*H9)</f>
        <v>0</v>
      </c>
      <c r="J9" s="26"/>
      <c r="K9" s="171"/>
      <c r="L9" s="172"/>
      <c r="M9" s="27" t="s">
        <v>23</v>
      </c>
      <c r="N9" s="28"/>
      <c r="O9" s="28"/>
      <c r="P9" s="28"/>
      <c r="Q9" s="29">
        <f t="shared" ref="Q9:Q14" si="0">(N9*P9)</f>
        <v>0</v>
      </c>
    </row>
    <row r="10" spans="1:17" s="16" customFormat="1" ht="18" customHeight="1" x14ac:dyDescent="0.2">
      <c r="A10" s="30"/>
      <c r="B10" s="31"/>
      <c r="C10" s="31"/>
      <c r="D10" s="23"/>
      <c r="E10" s="23"/>
      <c r="F10" s="23"/>
      <c r="G10" s="23"/>
      <c r="H10" s="23"/>
      <c r="I10" s="25">
        <f>(E10*H10)</f>
        <v>0</v>
      </c>
      <c r="J10" s="152"/>
      <c r="K10" s="153"/>
      <c r="L10" s="154"/>
      <c r="M10" s="27" t="s">
        <v>23</v>
      </c>
      <c r="N10" s="27"/>
      <c r="O10" s="27"/>
      <c r="P10" s="27"/>
      <c r="Q10" s="29">
        <f t="shared" si="0"/>
        <v>0</v>
      </c>
    </row>
    <row r="11" spans="1:17" s="16" customFormat="1" ht="18" customHeight="1" x14ac:dyDescent="0.2">
      <c r="A11" s="30"/>
      <c r="B11" s="31"/>
      <c r="C11" s="31"/>
      <c r="D11" s="23"/>
      <c r="E11" s="23"/>
      <c r="F11" s="23"/>
      <c r="G11" s="23"/>
      <c r="H11" s="23"/>
      <c r="I11" s="25">
        <f t="shared" ref="I11:I12" si="1">(E11*H11)</f>
        <v>0</v>
      </c>
      <c r="J11" s="152"/>
      <c r="K11" s="153"/>
      <c r="L11" s="154"/>
      <c r="M11" s="27" t="s">
        <v>24</v>
      </c>
      <c r="N11" s="32"/>
      <c r="O11" s="32"/>
      <c r="P11" s="27"/>
      <c r="Q11" s="29">
        <f t="shared" si="0"/>
        <v>0</v>
      </c>
    </row>
    <row r="12" spans="1:17" s="16" customFormat="1" ht="18" customHeight="1" x14ac:dyDescent="0.2">
      <c r="A12" s="30"/>
      <c r="B12" s="31"/>
      <c r="C12" s="31"/>
      <c r="D12" s="23"/>
      <c r="E12" s="23"/>
      <c r="F12" s="23"/>
      <c r="G12" s="23"/>
      <c r="H12" s="23"/>
      <c r="I12" s="25">
        <f t="shared" si="1"/>
        <v>0</v>
      </c>
      <c r="J12" s="152"/>
      <c r="K12" s="153"/>
      <c r="L12" s="154"/>
      <c r="M12" s="33" t="s">
        <v>23</v>
      </c>
      <c r="N12" s="34"/>
      <c r="O12" s="32"/>
      <c r="P12" s="32"/>
      <c r="Q12" s="35">
        <f t="shared" si="0"/>
        <v>0</v>
      </c>
    </row>
    <row r="13" spans="1:17" s="16" customFormat="1" ht="18" customHeight="1" x14ac:dyDescent="0.2">
      <c r="A13" s="36"/>
      <c r="B13" s="37"/>
      <c r="C13" s="37"/>
      <c r="D13" s="23"/>
      <c r="E13" s="38"/>
      <c r="F13" s="23"/>
      <c r="G13" s="23"/>
      <c r="H13" s="38"/>
      <c r="I13" s="25">
        <f>(E13*H13)</f>
        <v>0</v>
      </c>
      <c r="J13" s="152"/>
      <c r="K13" s="153"/>
      <c r="L13" s="154"/>
      <c r="M13" s="32" t="s">
        <v>23</v>
      </c>
      <c r="N13" s="34"/>
      <c r="O13" s="32"/>
      <c r="P13" s="32"/>
      <c r="Q13" s="35">
        <f t="shared" si="0"/>
        <v>0</v>
      </c>
    </row>
    <row r="14" spans="1:17" s="16" customFormat="1" ht="18" customHeight="1" thickBot="1" x14ac:dyDescent="0.25">
      <c r="A14" s="39"/>
      <c r="B14" s="40"/>
      <c r="C14" s="40"/>
      <c r="D14" s="41"/>
      <c r="E14" s="42"/>
      <c r="F14" s="42"/>
      <c r="G14" s="42"/>
      <c r="H14" s="42"/>
      <c r="I14" s="43">
        <f>(E14*H14)</f>
        <v>0</v>
      </c>
      <c r="J14" s="173"/>
      <c r="K14" s="174"/>
      <c r="L14" s="175"/>
      <c r="M14" s="44" t="s">
        <v>23</v>
      </c>
      <c r="N14" s="44"/>
      <c r="O14" s="44"/>
      <c r="P14" s="44"/>
      <c r="Q14" s="45">
        <f t="shared" si="0"/>
        <v>0</v>
      </c>
    </row>
    <row r="15" spans="1:17" ht="15.75" thickBot="1" x14ac:dyDescent="0.25">
      <c r="A15" s="46"/>
      <c r="B15" s="46"/>
      <c r="C15" s="46"/>
      <c r="D15" s="47"/>
      <c r="E15" s="47"/>
      <c r="F15" s="47"/>
      <c r="G15" s="11" t="s">
        <v>25</v>
      </c>
      <c r="H15" s="48"/>
      <c r="I15" s="49">
        <f>SUM(I7:I10)</f>
        <v>0</v>
      </c>
      <c r="J15" s="50"/>
      <c r="K15" s="51"/>
      <c r="L15" s="50"/>
      <c r="M15" s="50"/>
      <c r="N15" s="50"/>
      <c r="O15" s="52" t="s">
        <v>25</v>
      </c>
      <c r="P15" s="53"/>
      <c r="Q15" s="54">
        <f>SUM(Q9:Q14)</f>
        <v>0</v>
      </c>
    </row>
    <row r="16" spans="1:17" ht="8.1" customHeight="1" thickBot="1" x14ac:dyDescent="0.25">
      <c r="A16" s="46"/>
      <c r="B16" s="46"/>
      <c r="C16" s="46"/>
      <c r="D16" s="47"/>
      <c r="E16" s="47"/>
      <c r="F16" s="47"/>
      <c r="G16" s="47"/>
      <c r="H16" s="47"/>
      <c r="I16" s="55"/>
      <c r="J16" s="50"/>
      <c r="K16" s="56"/>
      <c r="L16" s="50"/>
      <c r="M16" s="50"/>
      <c r="N16" s="50"/>
      <c r="O16" s="50"/>
      <c r="P16" s="50"/>
      <c r="Q16" s="56"/>
    </row>
    <row r="17" spans="1:17" s="57" customFormat="1" ht="18" customHeight="1" thickBot="1" x14ac:dyDescent="0.25">
      <c r="A17" s="11" t="s">
        <v>26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5"/>
    </row>
    <row r="18" spans="1:17" s="61" customFormat="1" ht="12.75" customHeight="1" x14ac:dyDescent="0.15">
      <c r="A18" s="58"/>
      <c r="B18" s="59"/>
      <c r="C18" s="60"/>
      <c r="E18" s="62" t="s">
        <v>27</v>
      </c>
      <c r="F18" s="63" t="s">
        <v>28</v>
      </c>
      <c r="G18" s="63"/>
      <c r="H18" s="60"/>
      <c r="I18" s="64"/>
      <c r="J18" s="65" t="s">
        <v>29</v>
      </c>
      <c r="K18" s="176" t="s">
        <v>30</v>
      </c>
      <c r="L18" s="177"/>
      <c r="M18" s="66" t="s">
        <v>29</v>
      </c>
      <c r="N18" s="176" t="s">
        <v>31</v>
      </c>
      <c r="O18" s="177"/>
      <c r="P18" s="178" t="s">
        <v>32</v>
      </c>
      <c r="Q18" s="179"/>
    </row>
    <row r="19" spans="1:17" s="61" customFormat="1" ht="13.5" customHeight="1" thickBot="1" x14ac:dyDescent="0.2">
      <c r="A19" s="180" t="s">
        <v>33</v>
      </c>
      <c r="B19" s="181"/>
      <c r="C19" s="181"/>
      <c r="D19" s="182"/>
      <c r="E19" s="67" t="s">
        <v>34</v>
      </c>
      <c r="F19" s="68" t="s">
        <v>35</v>
      </c>
      <c r="G19" s="183" t="s">
        <v>36</v>
      </c>
      <c r="H19" s="181"/>
      <c r="I19" s="182"/>
      <c r="J19" s="69" t="s">
        <v>37</v>
      </c>
      <c r="K19" s="69" t="s">
        <v>38</v>
      </c>
      <c r="L19" s="69" t="s">
        <v>39</v>
      </c>
      <c r="M19" s="69" t="s">
        <v>40</v>
      </c>
      <c r="N19" s="69" t="s">
        <v>41</v>
      </c>
      <c r="O19" s="69" t="s">
        <v>42</v>
      </c>
      <c r="P19" s="183" t="s">
        <v>43</v>
      </c>
      <c r="Q19" s="184"/>
    </row>
    <row r="20" spans="1:17" s="57" customFormat="1" ht="18" customHeight="1" x14ac:dyDescent="0.2">
      <c r="A20" s="185"/>
      <c r="B20" s="186"/>
      <c r="C20" s="186"/>
      <c r="D20" s="187"/>
      <c r="E20" s="70"/>
      <c r="F20" s="70"/>
      <c r="G20" s="188"/>
      <c r="H20" s="186"/>
      <c r="I20" s="187"/>
      <c r="J20" s="71"/>
      <c r="K20" s="72"/>
      <c r="L20" s="72">
        <f t="shared" ref="L20:L36" si="2">E20*J20*K20/60</f>
        <v>0</v>
      </c>
      <c r="M20" s="71"/>
      <c r="N20" s="72"/>
      <c r="O20" s="72">
        <f>M20*N20/60</f>
        <v>0</v>
      </c>
      <c r="P20" s="189">
        <f t="shared" ref="P20:P36" si="3">+L20+O20</f>
        <v>0</v>
      </c>
      <c r="Q20" s="190"/>
    </row>
    <row r="21" spans="1:17" s="57" customFormat="1" ht="18" customHeight="1" x14ac:dyDescent="0.2">
      <c r="A21" s="191"/>
      <c r="B21" s="192"/>
      <c r="C21" s="192"/>
      <c r="D21" s="193"/>
      <c r="E21" s="70"/>
      <c r="F21" s="70"/>
      <c r="G21" s="194"/>
      <c r="H21" s="192"/>
      <c r="I21" s="193"/>
      <c r="J21" s="71"/>
      <c r="K21" s="72"/>
      <c r="L21" s="72">
        <f t="shared" si="2"/>
        <v>0</v>
      </c>
      <c r="M21" s="71"/>
      <c r="N21" s="72"/>
      <c r="O21" s="72">
        <f t="shared" ref="O21:O36" si="4">M21*N21/60</f>
        <v>0</v>
      </c>
      <c r="P21" s="195">
        <f t="shared" si="3"/>
        <v>0</v>
      </c>
      <c r="Q21" s="196"/>
    </row>
    <row r="22" spans="1:17" s="57" customFormat="1" ht="18" customHeight="1" x14ac:dyDescent="0.2">
      <c r="A22" s="191"/>
      <c r="B22" s="192"/>
      <c r="C22" s="192"/>
      <c r="D22" s="193"/>
      <c r="E22" s="70"/>
      <c r="F22" s="70"/>
      <c r="G22" s="194"/>
      <c r="H22" s="192"/>
      <c r="I22" s="193"/>
      <c r="J22" s="71"/>
      <c r="K22" s="72"/>
      <c r="L22" s="72">
        <f t="shared" si="2"/>
        <v>0</v>
      </c>
      <c r="M22" s="71"/>
      <c r="N22" s="72"/>
      <c r="O22" s="72">
        <f t="shared" si="4"/>
        <v>0</v>
      </c>
      <c r="P22" s="195">
        <f t="shared" si="3"/>
        <v>0</v>
      </c>
      <c r="Q22" s="196"/>
    </row>
    <row r="23" spans="1:17" s="57" customFormat="1" ht="18" customHeight="1" x14ac:dyDescent="0.2">
      <c r="A23" s="191"/>
      <c r="B23" s="192"/>
      <c r="C23" s="192"/>
      <c r="D23" s="193"/>
      <c r="E23" s="70"/>
      <c r="F23" s="70"/>
      <c r="G23" s="194"/>
      <c r="H23" s="192"/>
      <c r="I23" s="193"/>
      <c r="J23" s="71"/>
      <c r="K23" s="72"/>
      <c r="L23" s="72">
        <f t="shared" si="2"/>
        <v>0</v>
      </c>
      <c r="M23" s="71"/>
      <c r="N23" s="72"/>
      <c r="O23" s="72">
        <f t="shared" si="4"/>
        <v>0</v>
      </c>
      <c r="P23" s="195">
        <f t="shared" si="3"/>
        <v>0</v>
      </c>
      <c r="Q23" s="196"/>
    </row>
    <row r="24" spans="1:17" s="57" customFormat="1" ht="18" customHeight="1" x14ac:dyDescent="0.2">
      <c r="A24" s="191"/>
      <c r="B24" s="192"/>
      <c r="C24" s="192"/>
      <c r="D24" s="193"/>
      <c r="E24" s="70"/>
      <c r="F24" s="70"/>
      <c r="G24" s="194"/>
      <c r="H24" s="192"/>
      <c r="I24" s="193"/>
      <c r="J24" s="71"/>
      <c r="K24" s="72"/>
      <c r="L24" s="72">
        <f t="shared" si="2"/>
        <v>0</v>
      </c>
      <c r="M24" s="71"/>
      <c r="N24" s="72"/>
      <c r="O24" s="72">
        <f t="shared" si="4"/>
        <v>0</v>
      </c>
      <c r="P24" s="195">
        <f t="shared" si="3"/>
        <v>0</v>
      </c>
      <c r="Q24" s="196"/>
    </row>
    <row r="25" spans="1:17" s="57" customFormat="1" ht="18" customHeight="1" x14ac:dyDescent="0.2">
      <c r="A25" s="191"/>
      <c r="B25" s="192"/>
      <c r="C25" s="192"/>
      <c r="D25" s="193"/>
      <c r="E25" s="70"/>
      <c r="F25" s="70"/>
      <c r="G25" s="194"/>
      <c r="H25" s="192"/>
      <c r="I25" s="193"/>
      <c r="J25" s="71"/>
      <c r="K25" s="72"/>
      <c r="L25" s="72">
        <f t="shared" si="2"/>
        <v>0</v>
      </c>
      <c r="M25" s="71"/>
      <c r="N25" s="72"/>
      <c r="O25" s="72">
        <f t="shared" si="4"/>
        <v>0</v>
      </c>
      <c r="P25" s="195">
        <f t="shared" si="3"/>
        <v>0</v>
      </c>
      <c r="Q25" s="196"/>
    </row>
    <row r="26" spans="1:17" s="57" customFormat="1" ht="18" customHeight="1" x14ac:dyDescent="0.2">
      <c r="A26" s="191"/>
      <c r="B26" s="192"/>
      <c r="C26" s="192"/>
      <c r="D26" s="193"/>
      <c r="E26" s="70"/>
      <c r="F26" s="70"/>
      <c r="G26" s="194"/>
      <c r="H26" s="192"/>
      <c r="I26" s="193"/>
      <c r="J26" s="71"/>
      <c r="K26" s="72"/>
      <c r="L26" s="72">
        <f t="shared" si="2"/>
        <v>0</v>
      </c>
      <c r="M26" s="71"/>
      <c r="N26" s="72"/>
      <c r="O26" s="72">
        <f t="shared" si="4"/>
        <v>0</v>
      </c>
      <c r="P26" s="195">
        <f t="shared" si="3"/>
        <v>0</v>
      </c>
      <c r="Q26" s="196"/>
    </row>
    <row r="27" spans="1:17" s="57" customFormat="1" ht="18" customHeight="1" x14ac:dyDescent="0.2">
      <c r="A27" s="191"/>
      <c r="B27" s="192"/>
      <c r="C27" s="192"/>
      <c r="D27" s="193"/>
      <c r="E27" s="70"/>
      <c r="F27" s="70"/>
      <c r="G27" s="194"/>
      <c r="H27" s="192"/>
      <c r="I27" s="193"/>
      <c r="J27" s="71"/>
      <c r="K27" s="72"/>
      <c r="L27" s="72">
        <f t="shared" si="2"/>
        <v>0</v>
      </c>
      <c r="M27" s="71"/>
      <c r="N27" s="72"/>
      <c r="O27" s="72">
        <f t="shared" si="4"/>
        <v>0</v>
      </c>
      <c r="P27" s="195">
        <f t="shared" si="3"/>
        <v>0</v>
      </c>
      <c r="Q27" s="196"/>
    </row>
    <row r="28" spans="1:17" s="57" customFormat="1" ht="18" customHeight="1" x14ac:dyDescent="0.2">
      <c r="A28" s="191"/>
      <c r="B28" s="192"/>
      <c r="C28" s="192"/>
      <c r="D28" s="193"/>
      <c r="E28" s="70"/>
      <c r="F28" s="70"/>
      <c r="G28" s="194"/>
      <c r="H28" s="192"/>
      <c r="I28" s="193"/>
      <c r="J28" s="71"/>
      <c r="K28" s="72"/>
      <c r="L28" s="72">
        <f t="shared" si="2"/>
        <v>0</v>
      </c>
      <c r="M28" s="71"/>
      <c r="N28" s="72"/>
      <c r="O28" s="72">
        <f t="shared" si="4"/>
        <v>0</v>
      </c>
      <c r="P28" s="195">
        <f t="shared" si="3"/>
        <v>0</v>
      </c>
      <c r="Q28" s="196"/>
    </row>
    <row r="29" spans="1:17" s="57" customFormat="1" ht="18" customHeight="1" x14ac:dyDescent="0.2">
      <c r="A29" s="191"/>
      <c r="B29" s="192"/>
      <c r="C29" s="192"/>
      <c r="D29" s="193"/>
      <c r="E29" s="70"/>
      <c r="F29" s="70"/>
      <c r="G29" s="194"/>
      <c r="H29" s="192"/>
      <c r="I29" s="193"/>
      <c r="J29" s="71"/>
      <c r="K29" s="72"/>
      <c r="L29" s="72">
        <f t="shared" si="2"/>
        <v>0</v>
      </c>
      <c r="M29" s="71"/>
      <c r="N29" s="72"/>
      <c r="O29" s="72">
        <f t="shared" si="4"/>
        <v>0</v>
      </c>
      <c r="P29" s="195">
        <f t="shared" si="3"/>
        <v>0</v>
      </c>
      <c r="Q29" s="196"/>
    </row>
    <row r="30" spans="1:17" s="57" customFormat="1" ht="18" customHeight="1" x14ac:dyDescent="0.2">
      <c r="A30" s="191"/>
      <c r="B30" s="192"/>
      <c r="C30" s="192"/>
      <c r="D30" s="193"/>
      <c r="E30" s="70"/>
      <c r="F30" s="70"/>
      <c r="G30" s="194"/>
      <c r="H30" s="192"/>
      <c r="I30" s="193"/>
      <c r="J30" s="71"/>
      <c r="K30" s="72"/>
      <c r="L30" s="72">
        <f t="shared" si="2"/>
        <v>0</v>
      </c>
      <c r="M30" s="71"/>
      <c r="N30" s="72"/>
      <c r="O30" s="72">
        <f t="shared" si="4"/>
        <v>0</v>
      </c>
      <c r="P30" s="195">
        <f t="shared" si="3"/>
        <v>0</v>
      </c>
      <c r="Q30" s="196"/>
    </row>
    <row r="31" spans="1:17" s="57" customFormat="1" ht="18" customHeight="1" x14ac:dyDescent="0.2">
      <c r="A31" s="191"/>
      <c r="B31" s="192"/>
      <c r="C31" s="192"/>
      <c r="D31" s="193"/>
      <c r="E31" s="70"/>
      <c r="F31" s="70"/>
      <c r="G31" s="194"/>
      <c r="H31" s="192"/>
      <c r="I31" s="193"/>
      <c r="J31" s="71"/>
      <c r="K31" s="72"/>
      <c r="L31" s="72">
        <f t="shared" si="2"/>
        <v>0</v>
      </c>
      <c r="M31" s="71"/>
      <c r="N31" s="72"/>
      <c r="O31" s="72">
        <f t="shared" si="4"/>
        <v>0</v>
      </c>
      <c r="P31" s="195">
        <f t="shared" si="3"/>
        <v>0</v>
      </c>
      <c r="Q31" s="196"/>
    </row>
    <row r="32" spans="1:17" s="57" customFormat="1" ht="18" customHeight="1" x14ac:dyDescent="0.2">
      <c r="A32" s="191"/>
      <c r="B32" s="192"/>
      <c r="C32" s="192"/>
      <c r="D32" s="193"/>
      <c r="E32" s="70"/>
      <c r="F32" s="70"/>
      <c r="G32" s="194"/>
      <c r="H32" s="192"/>
      <c r="I32" s="193"/>
      <c r="J32" s="71"/>
      <c r="K32" s="72"/>
      <c r="L32" s="72">
        <f t="shared" si="2"/>
        <v>0</v>
      </c>
      <c r="M32" s="71"/>
      <c r="N32" s="72"/>
      <c r="O32" s="72">
        <f t="shared" si="4"/>
        <v>0</v>
      </c>
      <c r="P32" s="195">
        <f t="shared" si="3"/>
        <v>0</v>
      </c>
      <c r="Q32" s="196"/>
    </row>
    <row r="33" spans="1:17" s="76" customFormat="1" ht="18" customHeight="1" x14ac:dyDescent="0.2">
      <c r="A33" s="197"/>
      <c r="B33" s="198"/>
      <c r="C33" s="198"/>
      <c r="D33" s="199"/>
      <c r="E33" s="73"/>
      <c r="F33" s="73"/>
      <c r="G33" s="200"/>
      <c r="H33" s="198"/>
      <c r="I33" s="199"/>
      <c r="J33" s="74"/>
      <c r="K33" s="75"/>
      <c r="L33" s="75">
        <f t="shared" si="2"/>
        <v>0</v>
      </c>
      <c r="M33" s="74"/>
      <c r="N33" s="75"/>
      <c r="O33" s="75">
        <f t="shared" si="4"/>
        <v>0</v>
      </c>
      <c r="P33" s="201">
        <f t="shared" si="3"/>
        <v>0</v>
      </c>
      <c r="Q33" s="202"/>
    </row>
    <row r="34" spans="1:17" s="76" customFormat="1" ht="18" customHeight="1" x14ac:dyDescent="0.2">
      <c r="A34" s="197"/>
      <c r="B34" s="198"/>
      <c r="C34" s="198"/>
      <c r="D34" s="199"/>
      <c r="E34" s="73"/>
      <c r="F34" s="73"/>
      <c r="G34" s="200"/>
      <c r="H34" s="198"/>
      <c r="I34" s="199"/>
      <c r="J34" s="74"/>
      <c r="K34" s="75"/>
      <c r="L34" s="75">
        <f t="shared" si="2"/>
        <v>0</v>
      </c>
      <c r="M34" s="74"/>
      <c r="N34" s="75"/>
      <c r="O34" s="75">
        <f t="shared" si="4"/>
        <v>0</v>
      </c>
      <c r="P34" s="201">
        <f t="shared" si="3"/>
        <v>0</v>
      </c>
      <c r="Q34" s="202"/>
    </row>
    <row r="35" spans="1:17" s="57" customFormat="1" ht="18" customHeight="1" x14ac:dyDescent="0.2">
      <c r="A35" s="191"/>
      <c r="B35" s="192"/>
      <c r="C35" s="192"/>
      <c r="D35" s="193"/>
      <c r="E35" s="70"/>
      <c r="F35" s="70"/>
      <c r="G35" s="194"/>
      <c r="H35" s="192"/>
      <c r="I35" s="193"/>
      <c r="J35" s="71"/>
      <c r="K35" s="72"/>
      <c r="L35" s="72">
        <f t="shared" si="2"/>
        <v>0</v>
      </c>
      <c r="M35" s="71"/>
      <c r="N35" s="72"/>
      <c r="O35" s="72">
        <f t="shared" si="4"/>
        <v>0</v>
      </c>
      <c r="P35" s="195">
        <f t="shared" si="3"/>
        <v>0</v>
      </c>
      <c r="Q35" s="196"/>
    </row>
    <row r="36" spans="1:17" s="57" customFormat="1" ht="18" customHeight="1" thickBot="1" x14ac:dyDescent="0.25">
      <c r="A36" s="205"/>
      <c r="B36" s="206"/>
      <c r="C36" s="206"/>
      <c r="D36" s="207"/>
      <c r="E36" s="77"/>
      <c r="F36" s="77"/>
      <c r="G36" s="208"/>
      <c r="H36" s="206"/>
      <c r="I36" s="207"/>
      <c r="J36" s="78"/>
      <c r="K36" s="79"/>
      <c r="L36" s="79">
        <f t="shared" si="2"/>
        <v>0</v>
      </c>
      <c r="M36" s="78"/>
      <c r="N36" s="79"/>
      <c r="O36" s="79">
        <f t="shared" si="4"/>
        <v>0</v>
      </c>
      <c r="P36" s="209">
        <f t="shared" si="3"/>
        <v>0</v>
      </c>
      <c r="Q36" s="210"/>
    </row>
    <row r="37" spans="1:17" ht="15.75" thickBot="1" x14ac:dyDescent="0.25">
      <c r="A37" s="50"/>
      <c r="B37" s="50"/>
      <c r="C37" s="56"/>
      <c r="D37" s="50"/>
      <c r="E37" s="50"/>
      <c r="F37" s="50"/>
      <c r="G37" s="50"/>
      <c r="H37" s="56"/>
      <c r="I37" s="50"/>
      <c r="J37" s="50"/>
      <c r="K37" s="56"/>
      <c r="L37" s="50"/>
      <c r="M37" s="50"/>
      <c r="N37" s="50"/>
      <c r="O37" s="80" t="s">
        <v>44</v>
      </c>
      <c r="P37" s="211">
        <f>SUM(P20:Q36)</f>
        <v>0</v>
      </c>
      <c r="Q37" s="212"/>
    </row>
    <row r="38" spans="1:17" s="84" customFormat="1" ht="8.1" customHeight="1" thickBot="1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2"/>
      <c r="P38" s="83"/>
      <c r="Q38" s="83"/>
    </row>
    <row r="39" spans="1:17" ht="15.75" thickBot="1" x14ac:dyDescent="0.25">
      <c r="A39" s="50"/>
      <c r="B39" s="50"/>
      <c r="C39" s="56"/>
      <c r="D39" s="50"/>
      <c r="E39" s="50"/>
      <c r="F39" s="50"/>
      <c r="G39" s="50"/>
      <c r="H39" s="56"/>
      <c r="I39" s="80" t="s">
        <v>45</v>
      </c>
      <c r="J39" s="85"/>
      <c r="K39" s="85"/>
      <c r="L39" s="85"/>
      <c r="M39" s="85"/>
      <c r="N39" s="85"/>
      <c r="O39" s="86"/>
      <c r="P39" s="211">
        <f>+I15+Q15+P37</f>
        <v>0</v>
      </c>
      <c r="Q39" s="212"/>
    </row>
    <row r="40" spans="1:17" s="84" customFormat="1" ht="8.1" customHeight="1" thickBot="1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2"/>
      <c r="P40" s="81"/>
      <c r="Q40" s="81"/>
    </row>
    <row r="41" spans="1:17" s="57" customFormat="1" ht="18" customHeight="1" thickBot="1" x14ac:dyDescent="0.25">
      <c r="A41" s="87" t="s">
        <v>46</v>
      </c>
      <c r="B41" s="88"/>
      <c r="C41" s="88"/>
      <c r="D41" s="88"/>
      <c r="E41" s="88"/>
      <c r="F41" s="88"/>
      <c r="G41" s="89"/>
      <c r="I41" s="87" t="s">
        <v>47</v>
      </c>
      <c r="J41" s="88"/>
      <c r="K41" s="88"/>
      <c r="L41" s="88"/>
      <c r="M41" s="88"/>
      <c r="N41" s="88"/>
      <c r="O41" s="88"/>
      <c r="P41" s="88"/>
      <c r="Q41" s="89"/>
    </row>
    <row r="42" spans="1:17" s="84" customFormat="1" ht="18" customHeight="1" thickBot="1" x14ac:dyDescent="0.25">
      <c r="A42" s="90" t="s">
        <v>48</v>
      </c>
      <c r="B42" s="91"/>
      <c r="C42" s="91"/>
      <c r="D42" s="91"/>
      <c r="E42" s="92"/>
      <c r="F42" s="92"/>
      <c r="G42" s="93"/>
      <c r="I42" s="94" t="s">
        <v>49</v>
      </c>
      <c r="J42" s="95"/>
      <c r="K42" s="95"/>
      <c r="L42" s="95"/>
      <c r="M42" s="95"/>
      <c r="N42" s="95"/>
      <c r="O42" s="96" t="s">
        <v>50</v>
      </c>
      <c r="P42" s="203"/>
      <c r="Q42" s="204"/>
    </row>
    <row r="43" spans="1:17" s="84" customFormat="1" ht="18" customHeight="1" x14ac:dyDescent="0.2">
      <c r="A43" s="97"/>
      <c r="B43" s="81"/>
      <c r="C43" s="81"/>
      <c r="D43" s="81"/>
      <c r="E43" s="81"/>
      <c r="F43" s="81"/>
      <c r="G43" s="98"/>
      <c r="I43" s="99" t="s">
        <v>51</v>
      </c>
      <c r="J43" s="100"/>
      <c r="K43" s="100"/>
      <c r="L43" s="100"/>
      <c r="M43" s="100"/>
      <c r="N43" s="100"/>
      <c r="O43" s="101"/>
      <c r="P43" s="189">
        <f>(O43*0.01)*I15</f>
        <v>0</v>
      </c>
      <c r="Q43" s="190"/>
    </row>
    <row r="44" spans="1:17" s="84" customFormat="1" ht="18" customHeight="1" x14ac:dyDescent="0.2">
      <c r="A44" s="97" t="s">
        <v>52</v>
      </c>
      <c r="B44" s="81"/>
      <c r="C44" s="81"/>
      <c r="D44" s="81"/>
      <c r="E44" s="81"/>
      <c r="F44" s="81"/>
      <c r="G44" s="98"/>
      <c r="I44" s="99" t="s">
        <v>53</v>
      </c>
      <c r="J44" s="102"/>
      <c r="K44" s="102"/>
      <c r="L44" s="102"/>
      <c r="M44" s="102"/>
      <c r="N44" s="102"/>
      <c r="O44" s="101"/>
      <c r="P44" s="195">
        <f>0.01*O44*I15</f>
        <v>0</v>
      </c>
      <c r="Q44" s="215"/>
    </row>
    <row r="45" spans="1:17" s="84" customFormat="1" ht="18" customHeight="1" x14ac:dyDescent="0.2">
      <c r="A45" s="103"/>
      <c r="B45" s="104"/>
      <c r="C45" s="104"/>
      <c r="D45" s="104"/>
      <c r="E45" s="104"/>
      <c r="F45" s="104"/>
      <c r="G45" s="105"/>
      <c r="I45" s="99" t="s">
        <v>54</v>
      </c>
      <c r="J45" s="102"/>
      <c r="K45" s="102"/>
      <c r="L45" s="102"/>
      <c r="M45" s="102"/>
      <c r="N45" s="102"/>
      <c r="O45" s="101"/>
      <c r="P45" s="195">
        <f>(O45*0.01)*P37</f>
        <v>0</v>
      </c>
      <c r="Q45" s="196"/>
    </row>
    <row r="46" spans="1:17" s="84" customFormat="1" ht="18" customHeight="1" x14ac:dyDescent="0.2">
      <c r="A46" s="97" t="s">
        <v>55</v>
      </c>
      <c r="B46" s="81"/>
      <c r="C46" s="81"/>
      <c r="D46" s="81"/>
      <c r="E46" s="81"/>
      <c r="F46" s="81"/>
      <c r="G46" s="98"/>
      <c r="I46" s="99" t="s">
        <v>56</v>
      </c>
      <c r="J46" s="102"/>
      <c r="K46" s="102"/>
      <c r="L46" s="102"/>
      <c r="M46" s="102"/>
      <c r="N46" s="102"/>
      <c r="O46" s="101"/>
      <c r="P46" s="195">
        <f>(O46*0.01)*P39</f>
        <v>0</v>
      </c>
      <c r="Q46" s="196"/>
    </row>
    <row r="47" spans="1:17" s="84" customFormat="1" ht="18" customHeight="1" x14ac:dyDescent="0.2">
      <c r="A47" s="84" t="s">
        <v>57</v>
      </c>
      <c r="B47" s="81"/>
      <c r="C47" s="81" t="s">
        <v>58</v>
      </c>
      <c r="D47" s="81"/>
      <c r="E47" s="81"/>
      <c r="F47" s="81"/>
      <c r="G47" s="98"/>
      <c r="I47" s="99" t="s">
        <v>59</v>
      </c>
      <c r="J47" s="102"/>
      <c r="K47" s="102"/>
      <c r="L47" s="102"/>
      <c r="M47" s="102"/>
      <c r="N47" s="106">
        <v>2</v>
      </c>
      <c r="O47" s="101"/>
      <c r="P47" s="195">
        <f>(N47*0.01)*I15+(O47*0.01)*P37</f>
        <v>0</v>
      </c>
      <c r="Q47" s="196"/>
    </row>
    <row r="48" spans="1:17" s="84" customFormat="1" ht="18" customHeight="1" x14ac:dyDescent="0.2">
      <c r="A48" s="103" t="s">
        <v>60</v>
      </c>
      <c r="B48" s="104"/>
      <c r="C48" s="104" t="s">
        <v>61</v>
      </c>
      <c r="D48" s="104"/>
      <c r="E48" s="104"/>
      <c r="F48" s="104"/>
      <c r="G48" s="105"/>
      <c r="I48" s="99" t="s">
        <v>62</v>
      </c>
      <c r="J48" s="102"/>
      <c r="K48" s="107"/>
      <c r="L48" s="102"/>
      <c r="M48" s="102"/>
      <c r="N48" s="108" t="s">
        <v>63</v>
      </c>
      <c r="O48" s="101"/>
      <c r="P48" s="195">
        <v>0</v>
      </c>
      <c r="Q48" s="196"/>
    </row>
    <row r="49" spans="1:17" s="84" customFormat="1" ht="18" customHeight="1" x14ac:dyDescent="0.2">
      <c r="A49" s="97" t="s">
        <v>64</v>
      </c>
      <c r="B49" s="81"/>
      <c r="C49" s="81"/>
      <c r="D49" s="81"/>
      <c r="E49" s="81"/>
      <c r="F49" s="81"/>
      <c r="G49" s="98"/>
      <c r="I49" s="99" t="s">
        <v>65</v>
      </c>
      <c r="J49" s="102"/>
      <c r="K49" s="102"/>
      <c r="N49" s="108" t="s">
        <v>63</v>
      </c>
      <c r="O49" s="101"/>
      <c r="P49" s="195">
        <v>0</v>
      </c>
      <c r="Q49" s="196"/>
    </row>
    <row r="50" spans="1:17" s="84" customFormat="1" ht="18" customHeight="1" x14ac:dyDescent="0.2">
      <c r="A50" s="97"/>
      <c r="B50" s="81"/>
      <c r="C50" s="81"/>
      <c r="D50" s="81"/>
      <c r="E50" s="81"/>
      <c r="F50" s="81"/>
      <c r="G50" s="98"/>
      <c r="I50" s="99" t="s">
        <v>66</v>
      </c>
      <c r="J50" s="102"/>
      <c r="K50" s="102"/>
      <c r="L50" s="102"/>
      <c r="M50" s="102"/>
      <c r="N50" s="102"/>
      <c r="O50" s="101"/>
      <c r="P50" s="195">
        <v>0</v>
      </c>
      <c r="Q50" s="196"/>
    </row>
    <row r="51" spans="1:17" s="84" customFormat="1" ht="18" customHeight="1" x14ac:dyDescent="0.2">
      <c r="A51" s="109"/>
      <c r="B51" s="216"/>
      <c r="C51" s="217"/>
      <c r="D51" s="110"/>
      <c r="E51" s="81"/>
      <c r="F51" s="81"/>
      <c r="G51" s="98"/>
      <c r="I51" s="99" t="s">
        <v>67</v>
      </c>
      <c r="J51" s="102"/>
      <c r="K51" s="102"/>
      <c r="L51" s="102"/>
      <c r="M51" s="102"/>
      <c r="N51" s="102"/>
      <c r="O51" s="101"/>
      <c r="P51" s="195">
        <v>0</v>
      </c>
      <c r="Q51" s="196"/>
    </row>
    <row r="52" spans="1:17" s="84" customFormat="1" ht="18" customHeight="1" thickBot="1" x14ac:dyDescent="0.25">
      <c r="A52" s="97"/>
      <c r="B52" s="81"/>
      <c r="C52" s="81"/>
      <c r="D52" s="81"/>
      <c r="E52" s="81"/>
      <c r="F52" s="81"/>
      <c r="G52" s="98"/>
      <c r="I52" s="99" t="s">
        <v>68</v>
      </c>
      <c r="J52" s="111"/>
      <c r="K52" s="111"/>
      <c r="L52" s="111"/>
      <c r="M52" s="111"/>
      <c r="N52" s="111"/>
      <c r="O52" s="101"/>
      <c r="P52" s="195">
        <v>0</v>
      </c>
      <c r="Q52" s="196"/>
    </row>
    <row r="53" spans="1:17" s="115" customFormat="1" ht="18" customHeight="1" thickBot="1" x14ac:dyDescent="0.25">
      <c r="A53" s="112"/>
      <c r="B53" s="113"/>
      <c r="C53" s="113"/>
      <c r="D53" s="113"/>
      <c r="E53" s="113"/>
      <c r="F53" s="113"/>
      <c r="G53" s="114"/>
      <c r="I53" s="87" t="s">
        <v>69</v>
      </c>
      <c r="J53" s="116"/>
      <c r="K53" s="116"/>
      <c r="L53" s="116"/>
      <c r="M53" s="116"/>
      <c r="N53" s="116"/>
      <c r="O53" s="116"/>
      <c r="P53" s="213">
        <f>+P39+SUM(P43:Q52)</f>
        <v>0</v>
      </c>
      <c r="Q53" s="214"/>
    </row>
  </sheetData>
  <mergeCells count="85">
    <mergeCell ref="B51:C51"/>
    <mergeCell ref="P51:Q51"/>
    <mergeCell ref="P52:Q52"/>
    <mergeCell ref="P53:Q53"/>
    <mergeCell ref="P43:Q43"/>
    <mergeCell ref="P44:Q44"/>
    <mergeCell ref="P45:Q45"/>
    <mergeCell ref="P46:Q46"/>
    <mergeCell ref="P47:Q47"/>
    <mergeCell ref="P48:Q48"/>
    <mergeCell ref="P49:Q49"/>
    <mergeCell ref="P50:Q50"/>
    <mergeCell ref="P42:Q42"/>
    <mergeCell ref="A34:D34"/>
    <mergeCell ref="G34:I34"/>
    <mergeCell ref="P34:Q34"/>
    <mergeCell ref="A35:D35"/>
    <mergeCell ref="G35:I35"/>
    <mergeCell ref="P35:Q35"/>
    <mergeCell ref="A36:D36"/>
    <mergeCell ref="G36:I36"/>
    <mergeCell ref="P36:Q36"/>
    <mergeCell ref="P37:Q37"/>
    <mergeCell ref="P39:Q39"/>
    <mergeCell ref="A32:D32"/>
    <mergeCell ref="G32:I32"/>
    <mergeCell ref="P32:Q32"/>
    <mergeCell ref="A33:D33"/>
    <mergeCell ref="G33:I33"/>
    <mergeCell ref="P33:Q33"/>
    <mergeCell ref="A30:D30"/>
    <mergeCell ref="G30:I30"/>
    <mergeCell ref="P30:Q30"/>
    <mergeCell ref="A31:D31"/>
    <mergeCell ref="G31:I31"/>
    <mergeCell ref="P31:Q31"/>
    <mergeCell ref="A28:D28"/>
    <mergeCell ref="G28:I28"/>
    <mergeCell ref="P28:Q28"/>
    <mergeCell ref="A29:D29"/>
    <mergeCell ref="G29:I29"/>
    <mergeCell ref="P29:Q29"/>
    <mergeCell ref="A26:D26"/>
    <mergeCell ref="G26:I26"/>
    <mergeCell ref="P26:Q26"/>
    <mergeCell ref="A27:D27"/>
    <mergeCell ref="G27:I27"/>
    <mergeCell ref="P27:Q27"/>
    <mergeCell ref="A24:D24"/>
    <mergeCell ref="G24:I24"/>
    <mergeCell ref="P24:Q24"/>
    <mergeCell ref="A25:D25"/>
    <mergeCell ref="G25:I25"/>
    <mergeCell ref="P25:Q25"/>
    <mergeCell ref="A22:D22"/>
    <mergeCell ref="G22:I22"/>
    <mergeCell ref="P22:Q22"/>
    <mergeCell ref="A23:D23"/>
    <mergeCell ref="G23:I23"/>
    <mergeCell ref="P23:Q23"/>
    <mergeCell ref="A20:D20"/>
    <mergeCell ref="G20:I20"/>
    <mergeCell ref="P20:Q20"/>
    <mergeCell ref="A21:D21"/>
    <mergeCell ref="G21:I21"/>
    <mergeCell ref="P21:Q21"/>
    <mergeCell ref="J14:L14"/>
    <mergeCell ref="K18:L18"/>
    <mergeCell ref="N18:O18"/>
    <mergeCell ref="P18:Q18"/>
    <mergeCell ref="A19:D19"/>
    <mergeCell ref="G19:I19"/>
    <mergeCell ref="P19:Q19"/>
    <mergeCell ref="J13:L13"/>
    <mergeCell ref="A2:C2"/>
    <mergeCell ref="E2:G2"/>
    <mergeCell ref="A3:C3"/>
    <mergeCell ref="A4:C4"/>
    <mergeCell ref="A5:C5"/>
    <mergeCell ref="J8:L8"/>
    <mergeCell ref="A9:B9"/>
    <mergeCell ref="K9:L9"/>
    <mergeCell ref="J10:L10"/>
    <mergeCell ref="J11:L11"/>
    <mergeCell ref="J12:L12"/>
  </mergeCells>
  <conditionalFormatting sqref="A20:Q20">
    <cfRule type="expression" dxfId="14" priority="1" stopIfTrue="1">
      <formula>$F$20&gt;0</formula>
    </cfRule>
  </conditionalFormatting>
  <conditionalFormatting sqref="A21:Q21">
    <cfRule type="expression" dxfId="13" priority="2" stopIfTrue="1">
      <formula>$F$21&gt;0</formula>
    </cfRule>
  </conditionalFormatting>
  <conditionalFormatting sqref="A22:Q22">
    <cfRule type="expression" dxfId="12" priority="3" stopIfTrue="1">
      <formula>$F$22&gt;0</formula>
    </cfRule>
  </conditionalFormatting>
  <conditionalFormatting sqref="A23:Q23">
    <cfRule type="expression" dxfId="11" priority="4" stopIfTrue="1">
      <formula>$F$23&gt;0</formula>
    </cfRule>
  </conditionalFormatting>
  <conditionalFormatting sqref="A24:Q24">
    <cfRule type="expression" dxfId="10" priority="5" stopIfTrue="1">
      <formula>$F$24&gt;0</formula>
    </cfRule>
  </conditionalFormatting>
  <conditionalFormatting sqref="A25:Q25">
    <cfRule type="expression" dxfId="9" priority="6" stopIfTrue="1">
      <formula>$F$25&gt;0</formula>
    </cfRule>
  </conditionalFormatting>
  <conditionalFormatting sqref="A26:Q26">
    <cfRule type="expression" dxfId="8" priority="7" stopIfTrue="1">
      <formula>$F$26&gt;0</formula>
    </cfRule>
  </conditionalFormatting>
  <conditionalFormatting sqref="A27:Q27">
    <cfRule type="expression" dxfId="7" priority="8" stopIfTrue="1">
      <formula>$F$27&gt;0</formula>
    </cfRule>
  </conditionalFormatting>
  <conditionalFormatting sqref="A28:Q28">
    <cfRule type="expression" dxfId="6" priority="9" stopIfTrue="1">
      <formula>$F$28&gt;0</formula>
    </cfRule>
  </conditionalFormatting>
  <conditionalFormatting sqref="A29:Q29">
    <cfRule type="expression" dxfId="5" priority="10" stopIfTrue="1">
      <formula>$F$29&gt;0</formula>
    </cfRule>
  </conditionalFormatting>
  <conditionalFormatting sqref="A30:Q30">
    <cfRule type="expression" dxfId="4" priority="11" stopIfTrue="1">
      <formula>$F$30&gt;0</formula>
    </cfRule>
  </conditionalFormatting>
  <conditionalFormatting sqref="A31:Q31">
    <cfRule type="expression" dxfId="3" priority="12" stopIfTrue="1">
      <formula>$F$31&gt;0</formula>
    </cfRule>
  </conditionalFormatting>
  <conditionalFormatting sqref="A35:Q35">
    <cfRule type="expression" dxfId="2" priority="15" stopIfTrue="1">
      <formula>$F$35&gt;0</formula>
    </cfRule>
  </conditionalFormatting>
  <conditionalFormatting sqref="A32:Q32">
    <cfRule type="expression" dxfId="1" priority="16" stopIfTrue="1">
      <formula>$F$32&gt;0</formula>
    </cfRule>
  </conditionalFormatting>
  <conditionalFormatting sqref="A36:Q36">
    <cfRule type="expression" dxfId="0" priority="17" stopIfTrue="1">
      <formula>$F$36&gt;0</formula>
    </cfRule>
  </conditionalFormatting>
  <pageMargins left="0.23622047244094491" right="0.23622047244094491" top="0.23622047244094491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G4" sqref="G4"/>
    </sheetView>
  </sheetViews>
  <sheetFormatPr baseColWidth="10" defaultColWidth="11.42578125" defaultRowHeight="11.25" x14ac:dyDescent="0.25"/>
  <cols>
    <col min="1" max="1" width="8" style="119" customWidth="1"/>
    <col min="2" max="3" width="27.5703125" style="119" customWidth="1"/>
    <col min="4" max="4" width="10.7109375" style="119" customWidth="1"/>
    <col min="5" max="12" width="11.7109375" style="119" customWidth="1"/>
    <col min="13" max="16384" width="11.42578125" style="119"/>
  </cols>
  <sheetData>
    <row r="1" spans="1:12" x14ac:dyDescent="0.25">
      <c r="A1" s="218"/>
      <c r="B1" s="219"/>
      <c r="C1" s="117"/>
      <c r="D1" s="118"/>
      <c r="E1" s="117"/>
      <c r="F1" s="117"/>
      <c r="G1" s="117"/>
      <c r="H1" s="117"/>
      <c r="I1" s="220"/>
      <c r="J1" s="221"/>
      <c r="K1" s="221"/>
      <c r="L1" s="221"/>
    </row>
    <row r="2" spans="1:12" x14ac:dyDescent="0.25">
      <c r="A2" s="222"/>
      <c r="B2" s="223"/>
      <c r="C2" s="120" t="s">
        <v>70</v>
      </c>
      <c r="D2" s="121" t="s">
        <v>71</v>
      </c>
      <c r="E2" s="120">
        <v>1</v>
      </c>
      <c r="F2" s="120">
        <v>2</v>
      </c>
      <c r="G2" s="120">
        <v>3</v>
      </c>
      <c r="H2" s="120">
        <v>4</v>
      </c>
      <c r="I2" s="120">
        <v>5</v>
      </c>
      <c r="J2" s="120">
        <v>6</v>
      </c>
      <c r="K2" s="120">
        <v>7</v>
      </c>
      <c r="L2" s="120">
        <v>8</v>
      </c>
    </row>
    <row r="3" spans="1:12" ht="22.5" x14ac:dyDescent="0.25">
      <c r="A3" s="224" t="s">
        <v>72</v>
      </c>
      <c r="B3" s="122" t="s">
        <v>73</v>
      </c>
      <c r="C3" s="123"/>
      <c r="D3" s="124"/>
      <c r="E3" s="125" t="s">
        <v>74</v>
      </c>
      <c r="F3" s="125" t="s">
        <v>75</v>
      </c>
      <c r="G3" s="125" t="s">
        <v>97</v>
      </c>
      <c r="H3" s="125" t="s">
        <v>74</v>
      </c>
      <c r="I3" s="125" t="s">
        <v>74</v>
      </c>
      <c r="J3" s="125" t="s">
        <v>74</v>
      </c>
      <c r="K3" s="125" t="s">
        <v>74</v>
      </c>
      <c r="L3" s="125" t="s">
        <v>74</v>
      </c>
    </row>
    <row r="4" spans="1:12" ht="17.25" customHeight="1" x14ac:dyDescent="0.25">
      <c r="A4" s="225"/>
      <c r="B4" s="122" t="s">
        <v>76</v>
      </c>
      <c r="C4" s="123"/>
      <c r="D4" s="124"/>
      <c r="E4" s="126"/>
      <c r="F4" s="126"/>
      <c r="G4" s="126"/>
      <c r="H4" s="126"/>
      <c r="I4" s="126"/>
      <c r="J4" s="126"/>
      <c r="K4" s="126"/>
      <c r="L4" s="126"/>
    </row>
    <row r="5" spans="1:12" ht="17.25" customHeight="1" x14ac:dyDescent="0.25">
      <c r="A5" s="225"/>
      <c r="B5" s="127" t="s">
        <v>77</v>
      </c>
      <c r="C5" s="123"/>
      <c r="D5" s="128"/>
      <c r="E5" s="126"/>
      <c r="F5" s="126"/>
      <c r="G5" s="126"/>
      <c r="H5" s="126"/>
      <c r="I5" s="126"/>
      <c r="J5" s="126"/>
      <c r="K5" s="126"/>
      <c r="L5" s="126"/>
    </row>
    <row r="6" spans="1:12" ht="17.25" customHeight="1" x14ac:dyDescent="0.25">
      <c r="A6" s="225"/>
      <c r="B6" s="122" t="s">
        <v>78</v>
      </c>
      <c r="C6" s="123"/>
      <c r="D6" s="128"/>
      <c r="E6" s="129"/>
      <c r="F6" s="129"/>
      <c r="G6" s="129"/>
      <c r="H6" s="129"/>
      <c r="I6" s="129"/>
      <c r="J6" s="129"/>
      <c r="K6" s="129"/>
      <c r="L6" s="129"/>
    </row>
    <row r="7" spans="1:12" ht="17.25" customHeight="1" x14ac:dyDescent="0.25">
      <c r="A7" s="225"/>
      <c r="B7" s="127" t="s">
        <v>79</v>
      </c>
      <c r="C7" s="123"/>
      <c r="D7" s="124"/>
      <c r="E7" s="130"/>
      <c r="F7" s="130"/>
      <c r="G7" s="130"/>
      <c r="H7" s="130"/>
      <c r="I7" s="130"/>
      <c r="J7" s="130"/>
      <c r="K7" s="130"/>
      <c r="L7" s="130"/>
    </row>
    <row r="8" spans="1:12" ht="17.25" customHeight="1" x14ac:dyDescent="0.25">
      <c r="A8" s="225"/>
      <c r="B8" s="131" t="s">
        <v>80</v>
      </c>
      <c r="C8" s="123"/>
      <c r="D8" s="132"/>
      <c r="E8" s="129"/>
      <c r="F8" s="129"/>
      <c r="G8" s="129"/>
      <c r="H8" s="129"/>
      <c r="I8" s="129"/>
      <c r="J8" s="129"/>
      <c r="K8" s="129"/>
      <c r="L8" s="129"/>
    </row>
    <row r="9" spans="1:12" ht="17.25" customHeight="1" x14ac:dyDescent="0.25">
      <c r="A9" s="225"/>
      <c r="B9" s="131" t="s">
        <v>81</v>
      </c>
      <c r="C9" s="123"/>
      <c r="D9" s="124"/>
      <c r="E9" s="126"/>
      <c r="F9" s="126"/>
      <c r="G9" s="126"/>
      <c r="H9" s="126"/>
      <c r="I9" s="126"/>
      <c r="J9" s="126"/>
      <c r="K9" s="126"/>
      <c r="L9" s="126"/>
    </row>
    <row r="10" spans="1:12" ht="17.25" customHeight="1" x14ac:dyDescent="0.25">
      <c r="A10" s="225"/>
      <c r="B10" s="133" t="s">
        <v>82</v>
      </c>
      <c r="C10" s="123"/>
      <c r="D10" s="134">
        <f>SUM(E10:L10)</f>
        <v>0</v>
      </c>
      <c r="E10" s="135"/>
      <c r="F10" s="135"/>
      <c r="G10" s="135"/>
      <c r="H10" s="135"/>
      <c r="I10" s="135"/>
      <c r="J10" s="135"/>
      <c r="K10" s="135"/>
      <c r="L10" s="135"/>
    </row>
    <row r="11" spans="1:12" ht="17.25" customHeight="1" x14ac:dyDescent="0.25">
      <c r="A11" s="225"/>
      <c r="B11" s="133" t="s">
        <v>83</v>
      </c>
      <c r="C11" s="123"/>
      <c r="D11" s="134">
        <v>0</v>
      </c>
      <c r="E11" s="130"/>
      <c r="F11" s="130"/>
      <c r="G11" s="130"/>
      <c r="H11" s="130"/>
      <c r="I11" s="130"/>
      <c r="J11" s="130"/>
      <c r="K11" s="130"/>
      <c r="L11" s="130"/>
    </row>
    <row r="12" spans="1:12" ht="17.25" customHeight="1" x14ac:dyDescent="0.25">
      <c r="A12" s="225"/>
      <c r="B12" s="133" t="s">
        <v>84</v>
      </c>
      <c r="C12" s="123"/>
      <c r="D12" s="134">
        <v>0</v>
      </c>
      <c r="E12" s="126"/>
      <c r="F12" s="126"/>
      <c r="G12" s="126"/>
      <c r="H12" s="126"/>
      <c r="I12" s="126"/>
      <c r="J12" s="126"/>
      <c r="K12" s="126"/>
      <c r="L12" s="126"/>
    </row>
    <row r="13" spans="1:12" ht="17.25" customHeight="1" x14ac:dyDescent="0.25">
      <c r="A13" s="225"/>
      <c r="B13" s="133" t="s">
        <v>85</v>
      </c>
      <c r="C13" s="123"/>
      <c r="D13" s="124"/>
      <c r="E13" s="136">
        <f>E11*E12/12</f>
        <v>0</v>
      </c>
      <c r="F13" s="136">
        <f t="shared" ref="F13:L13" si="0">F11*F12/12</f>
        <v>0</v>
      </c>
      <c r="G13" s="136">
        <f t="shared" si="0"/>
        <v>0</v>
      </c>
      <c r="H13" s="136">
        <f t="shared" si="0"/>
        <v>0</v>
      </c>
      <c r="I13" s="136">
        <f t="shared" si="0"/>
        <v>0</v>
      </c>
      <c r="J13" s="136">
        <f t="shared" si="0"/>
        <v>0</v>
      </c>
      <c r="K13" s="136">
        <f t="shared" si="0"/>
        <v>0</v>
      </c>
      <c r="L13" s="136">
        <f t="shared" si="0"/>
        <v>0</v>
      </c>
    </row>
    <row r="14" spans="1:12" ht="17.25" customHeight="1" x14ac:dyDescent="0.25">
      <c r="A14" s="225"/>
      <c r="B14" s="133" t="s">
        <v>86</v>
      </c>
      <c r="C14" s="123"/>
      <c r="D14" s="137"/>
      <c r="E14" s="138">
        <f t="shared" ref="E14:L14" si="1">IF(OR((E3="werkzeuge"),(E3="tools")),1,0)</f>
        <v>1</v>
      </c>
      <c r="F14" s="138">
        <f>IF(OR((F3="werkzeuge"),(F3="tools")),1,0)</f>
        <v>0</v>
      </c>
      <c r="G14" s="138">
        <f t="shared" si="1"/>
        <v>0</v>
      </c>
      <c r="H14" s="138">
        <f>IF(OR((H3="werkzeuge"),(H3="tools")),1,0)</f>
        <v>1</v>
      </c>
      <c r="I14" s="138">
        <f t="shared" si="1"/>
        <v>1</v>
      </c>
      <c r="J14" s="138">
        <f t="shared" si="1"/>
        <v>1</v>
      </c>
      <c r="K14" s="138">
        <f t="shared" si="1"/>
        <v>1</v>
      </c>
      <c r="L14" s="138">
        <f t="shared" si="1"/>
        <v>1</v>
      </c>
    </row>
    <row r="15" spans="1:12" ht="17.25" customHeight="1" x14ac:dyDescent="0.25">
      <c r="A15" s="225"/>
      <c r="B15" s="133" t="s">
        <v>96</v>
      </c>
      <c r="C15" s="123"/>
      <c r="D15" s="139">
        <v>0</v>
      </c>
      <c r="E15" s="140">
        <f>$D15</f>
        <v>0</v>
      </c>
      <c r="F15" s="140">
        <f t="shared" ref="F15:L15" si="2">$D15</f>
        <v>0</v>
      </c>
      <c r="G15" s="140">
        <f t="shared" si="2"/>
        <v>0</v>
      </c>
      <c r="H15" s="140">
        <f t="shared" si="2"/>
        <v>0</v>
      </c>
      <c r="I15" s="140">
        <f t="shared" si="2"/>
        <v>0</v>
      </c>
      <c r="J15" s="140">
        <f t="shared" si="2"/>
        <v>0</v>
      </c>
      <c r="K15" s="140">
        <f t="shared" si="2"/>
        <v>0</v>
      </c>
      <c r="L15" s="140">
        <f t="shared" si="2"/>
        <v>0</v>
      </c>
    </row>
    <row r="16" spans="1:12" ht="17.25" customHeight="1" x14ac:dyDescent="0.25">
      <c r="A16" s="225"/>
      <c r="B16" s="141" t="s">
        <v>87</v>
      </c>
      <c r="C16" s="123"/>
      <c r="D16" s="139">
        <v>0</v>
      </c>
      <c r="E16" s="142">
        <f t="shared" ref="E16:L16" si="3">$D16</f>
        <v>0</v>
      </c>
      <c r="F16" s="142">
        <f t="shared" si="3"/>
        <v>0</v>
      </c>
      <c r="G16" s="142">
        <f t="shared" si="3"/>
        <v>0</v>
      </c>
      <c r="H16" s="142">
        <f>$D16</f>
        <v>0</v>
      </c>
      <c r="I16" s="142">
        <f t="shared" si="3"/>
        <v>0</v>
      </c>
      <c r="J16" s="142">
        <f t="shared" si="3"/>
        <v>0</v>
      </c>
      <c r="K16" s="142">
        <f t="shared" si="3"/>
        <v>0</v>
      </c>
      <c r="L16" s="142">
        <f t="shared" si="3"/>
        <v>0</v>
      </c>
    </row>
    <row r="17" spans="1:12" ht="17.25" customHeight="1" x14ac:dyDescent="0.25">
      <c r="A17" s="226"/>
      <c r="B17" s="141" t="s">
        <v>88</v>
      </c>
      <c r="C17" s="123"/>
      <c r="D17" s="143">
        <f t="shared" ref="D17:D22" si="4">SUM(E17:L17)</f>
        <v>0</v>
      </c>
      <c r="E17" s="144">
        <f>IF(ISERROR(E10*(1-E14)/(E11*E12/12)),0,E10*(1-E14)/(E11*E12/12))</f>
        <v>0</v>
      </c>
      <c r="F17" s="144">
        <f t="shared" ref="F17:L17" si="5">IF(ISERROR(F10*(1-F14)/(F11*F12/12)),0,F10*(1-F14)/(F11*F12/12))</f>
        <v>0</v>
      </c>
      <c r="G17" s="144">
        <f t="shared" si="5"/>
        <v>0</v>
      </c>
      <c r="H17" s="144">
        <f t="shared" si="5"/>
        <v>0</v>
      </c>
      <c r="I17" s="144">
        <f t="shared" si="5"/>
        <v>0</v>
      </c>
      <c r="J17" s="144">
        <f t="shared" si="5"/>
        <v>0</v>
      </c>
      <c r="K17" s="144">
        <f t="shared" si="5"/>
        <v>0</v>
      </c>
      <c r="L17" s="144">
        <f t="shared" si="5"/>
        <v>0</v>
      </c>
    </row>
    <row r="18" spans="1:12" ht="17.25" customHeight="1" x14ac:dyDescent="0.25">
      <c r="A18" s="226"/>
      <c r="B18" s="141" t="s">
        <v>89</v>
      </c>
      <c r="C18" s="123"/>
      <c r="D18" s="143">
        <f t="shared" si="4"/>
        <v>0</v>
      </c>
      <c r="E18" s="144">
        <f>IFERROR((E10*(1-E14)/2*E15)/(E11),0)</f>
        <v>0</v>
      </c>
      <c r="F18" s="144">
        <f t="shared" ref="F18:L18" si="6">IFERROR((F10*(1-F14)/2*F15)/(F11),0)</f>
        <v>0</v>
      </c>
      <c r="G18" s="144">
        <f t="shared" si="6"/>
        <v>0</v>
      </c>
      <c r="H18" s="144">
        <f t="shared" si="6"/>
        <v>0</v>
      </c>
      <c r="I18" s="144">
        <f t="shared" si="6"/>
        <v>0</v>
      </c>
      <c r="J18" s="144">
        <f t="shared" si="6"/>
        <v>0</v>
      </c>
      <c r="K18" s="144">
        <f t="shared" si="6"/>
        <v>0</v>
      </c>
      <c r="L18" s="144">
        <f t="shared" si="6"/>
        <v>0</v>
      </c>
    </row>
    <row r="19" spans="1:12" ht="17.25" customHeight="1" x14ac:dyDescent="0.25">
      <c r="A19" s="226"/>
      <c r="B19" s="141" t="s">
        <v>90</v>
      </c>
      <c r="C19" s="123"/>
      <c r="D19" s="143">
        <f t="shared" si="4"/>
        <v>0</v>
      </c>
      <c r="E19" s="144">
        <f>IFERROR(E10*E16/E11,0)</f>
        <v>0</v>
      </c>
      <c r="F19" s="144">
        <f t="shared" ref="F19:L19" si="7">IFERROR(F10*F16/F11,0)</f>
        <v>0</v>
      </c>
      <c r="G19" s="144">
        <f t="shared" si="7"/>
        <v>0</v>
      </c>
      <c r="H19" s="144">
        <f t="shared" si="7"/>
        <v>0</v>
      </c>
      <c r="I19" s="144">
        <f t="shared" si="7"/>
        <v>0</v>
      </c>
      <c r="J19" s="144">
        <f t="shared" si="7"/>
        <v>0</v>
      </c>
      <c r="K19" s="144">
        <f t="shared" si="7"/>
        <v>0</v>
      </c>
      <c r="L19" s="144">
        <f t="shared" si="7"/>
        <v>0</v>
      </c>
    </row>
    <row r="20" spans="1:12" ht="17.25" customHeight="1" x14ac:dyDescent="0.25">
      <c r="A20" s="226"/>
      <c r="B20" s="141" t="s">
        <v>91</v>
      </c>
      <c r="C20" s="123"/>
      <c r="D20" s="143">
        <f t="shared" si="4"/>
        <v>0</v>
      </c>
      <c r="E20" s="144">
        <f>IF(E3="werkzeuge",E17+E18+E19,IF(E3="tools",E17+E18+E19,0))</f>
        <v>0</v>
      </c>
      <c r="F20" s="144">
        <f t="shared" ref="F20:L20" si="8">IF(F3="werkzeuge",F17+F18+F19,IF(F3="tools",F17+F18+F19,0))</f>
        <v>0</v>
      </c>
      <c r="G20" s="144">
        <f t="shared" si="8"/>
        <v>0</v>
      </c>
      <c r="H20" s="144">
        <f t="shared" si="8"/>
        <v>0</v>
      </c>
      <c r="I20" s="144">
        <f t="shared" si="8"/>
        <v>0</v>
      </c>
      <c r="J20" s="144">
        <f t="shared" si="8"/>
        <v>0</v>
      </c>
      <c r="K20" s="144">
        <f t="shared" si="8"/>
        <v>0</v>
      </c>
      <c r="L20" s="144">
        <f t="shared" si="8"/>
        <v>0</v>
      </c>
    </row>
    <row r="21" spans="1:12" ht="17.25" customHeight="1" x14ac:dyDescent="0.25">
      <c r="A21" s="226"/>
      <c r="B21" s="141" t="s">
        <v>92</v>
      </c>
      <c r="C21" s="123"/>
      <c r="D21" s="143">
        <f t="shared" si="4"/>
        <v>0</v>
      </c>
      <c r="E21" s="144">
        <f>IF(E20=0,E17+E18+E19,0)</f>
        <v>0</v>
      </c>
      <c r="F21" s="144">
        <f t="shared" ref="F21:L21" si="9">IF(F20=0,F17+F18+F19,0)</f>
        <v>0</v>
      </c>
      <c r="G21" s="144">
        <f t="shared" si="9"/>
        <v>0</v>
      </c>
      <c r="H21" s="144">
        <f t="shared" si="9"/>
        <v>0</v>
      </c>
      <c r="I21" s="144">
        <f t="shared" si="9"/>
        <v>0</v>
      </c>
      <c r="J21" s="144">
        <f t="shared" si="9"/>
        <v>0</v>
      </c>
      <c r="K21" s="144">
        <f t="shared" si="9"/>
        <v>0</v>
      </c>
      <c r="L21" s="144">
        <f t="shared" si="9"/>
        <v>0</v>
      </c>
    </row>
    <row r="22" spans="1:12" ht="17.25" customHeight="1" x14ac:dyDescent="0.25">
      <c r="A22" s="227"/>
      <c r="B22" s="145" t="s">
        <v>93</v>
      </c>
      <c r="C22" s="123"/>
      <c r="D22" s="146">
        <f t="shared" si="4"/>
        <v>0</v>
      </c>
      <c r="E22" s="147">
        <f>E10*E14</f>
        <v>0</v>
      </c>
      <c r="F22" s="147">
        <f t="shared" ref="F22:L22" si="10">F10*F14</f>
        <v>0</v>
      </c>
      <c r="G22" s="147">
        <f t="shared" si="10"/>
        <v>0</v>
      </c>
      <c r="H22" s="147">
        <f t="shared" si="10"/>
        <v>0</v>
      </c>
      <c r="I22" s="147">
        <f t="shared" si="10"/>
        <v>0</v>
      </c>
      <c r="J22" s="147">
        <f t="shared" si="10"/>
        <v>0</v>
      </c>
      <c r="K22" s="147">
        <f t="shared" si="10"/>
        <v>0</v>
      </c>
      <c r="L22" s="147">
        <f t="shared" si="10"/>
        <v>0</v>
      </c>
    </row>
    <row r="24" spans="1:12" ht="22.5" x14ac:dyDescent="0.25">
      <c r="B24" s="148" t="s">
        <v>94</v>
      </c>
      <c r="C24" s="123"/>
      <c r="D24" s="149">
        <f>SUM(E24:L24)</f>
        <v>0</v>
      </c>
      <c r="E24" s="150">
        <f>IF(OR(E3="werkzeuge",E3="tools"),E17,0)</f>
        <v>0</v>
      </c>
      <c r="F24" s="150">
        <f t="shared" ref="F24:L24" si="11">IF(OR(F3="werkzeuge",F3="tools"),F17,0)</f>
        <v>0</v>
      </c>
      <c r="G24" s="150">
        <f t="shared" si="11"/>
        <v>0</v>
      </c>
      <c r="H24" s="150">
        <f t="shared" si="11"/>
        <v>0</v>
      </c>
      <c r="I24" s="150">
        <f t="shared" si="11"/>
        <v>0</v>
      </c>
      <c r="J24" s="150">
        <f t="shared" si="11"/>
        <v>0</v>
      </c>
      <c r="K24" s="150">
        <f t="shared" si="11"/>
        <v>0</v>
      </c>
      <c r="L24" s="150">
        <f t="shared" si="11"/>
        <v>0</v>
      </c>
    </row>
    <row r="25" spans="1:12" ht="22.5" x14ac:dyDescent="0.25">
      <c r="B25" s="151" t="s">
        <v>95</v>
      </c>
      <c r="C25" s="123"/>
      <c r="D25" s="149">
        <f>SUM(E25:L25)</f>
        <v>0</v>
      </c>
      <c r="E25" s="150">
        <f>E17-E24</f>
        <v>0</v>
      </c>
      <c r="F25" s="150">
        <f t="shared" ref="F25:L25" si="12">F17-F24</f>
        <v>0</v>
      </c>
      <c r="G25" s="150">
        <f t="shared" si="12"/>
        <v>0</v>
      </c>
      <c r="H25" s="150">
        <f t="shared" si="12"/>
        <v>0</v>
      </c>
      <c r="I25" s="150">
        <f t="shared" si="12"/>
        <v>0</v>
      </c>
      <c r="J25" s="150">
        <f t="shared" si="12"/>
        <v>0</v>
      </c>
      <c r="K25" s="150">
        <f t="shared" si="12"/>
        <v>0</v>
      </c>
      <c r="L25" s="150">
        <f t="shared" si="12"/>
        <v>0</v>
      </c>
    </row>
  </sheetData>
  <mergeCells count="4">
    <mergeCell ref="A1:B1"/>
    <mergeCell ref="I1:L1"/>
    <mergeCell ref="A2:B2"/>
    <mergeCell ref="A3:A22"/>
  </mergeCells>
  <dataValidations count="1">
    <dataValidation type="list" showInputMessage="1" showErrorMessage="1" sqref="E3:L3">
      <formula1>"Werkzeuge,Lehren,Vorricht- ungen"</formula1>
    </dataValidation>
  </dataValidations>
  <pageMargins left="0.23622047244094491" right="0.23622047244094491" top="0.23622047244094491" bottom="0.23622047244094491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A00E7E8274EA4A8D0868FB1F72DAB9" ma:contentTypeVersion="17" ma:contentTypeDescription="Ein neues Dokument erstellen." ma:contentTypeScope="" ma:versionID="ab776c8ba49f1ba907fe88ad1df90883">
  <xsd:schema xmlns:xsd="http://www.w3.org/2001/XMLSchema" xmlns:xs="http://www.w3.org/2001/XMLSchema" xmlns:p="http://schemas.microsoft.com/office/2006/metadata/properties" xmlns:ns2="ba922b47-f7d7-4c5c-9231-9bf5f6a24e06" xmlns:ns3="dc64705e-b54e-44b8-85a8-0f7b9aeb4bf9" targetNamespace="http://schemas.microsoft.com/office/2006/metadata/properties" ma:root="true" ma:fieldsID="ea359262a0333bf9ac8b510d4753b2be" ns2:_="" ns3:_="">
    <xsd:import namespace="ba922b47-f7d7-4c5c-9231-9bf5f6a24e06"/>
    <xsd:import namespace="dc64705e-b54e-44b8-85a8-0f7b9aeb4b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Persone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22b47-f7d7-4c5c-9231-9bf5f6a24e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73cc8e0-c3da-4078-8598-a719c45a169f}" ma:internalName="TaxCatchAll" ma:showField="CatchAllData" ma:web="ba922b47-f7d7-4c5c-9231-9bf5f6a24e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4705e-b54e-44b8-85a8-0f7b9aeb4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ersonen" ma:index="20" nillable="true" ma:displayName="Personen" ma:list="UserInfo" ma:SharePointGroup="0" ma:internalName="Persone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c38430b-4b0d-4c0d-b3d9-a6776c55b4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64705e-b54e-44b8-85a8-0f7b9aeb4bf9">
      <Terms xmlns="http://schemas.microsoft.com/office/infopath/2007/PartnerControls"/>
    </lcf76f155ced4ddcb4097134ff3c332f>
    <TaxCatchAll xmlns="ba922b47-f7d7-4c5c-9231-9bf5f6a24e06" xsi:nil="true"/>
    <Personen xmlns="dc64705e-b54e-44b8-85a8-0f7b9aeb4bf9">
      <UserInfo>
        <DisplayName/>
        <AccountId xsi:nil="true"/>
        <AccountType/>
      </UserInfo>
    </Personen>
  </documentManagement>
</p:properties>
</file>

<file path=customXml/itemProps1.xml><?xml version="1.0" encoding="utf-8"?>
<ds:datastoreItem xmlns:ds="http://schemas.openxmlformats.org/officeDocument/2006/customXml" ds:itemID="{EF75292B-BB6A-4C42-B01F-6AFDB03F63C4}"/>
</file>

<file path=customXml/itemProps2.xml><?xml version="1.0" encoding="utf-8"?>
<ds:datastoreItem xmlns:ds="http://schemas.openxmlformats.org/officeDocument/2006/customXml" ds:itemID="{48D36D8E-FF9F-4457-A60F-6A98D026B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C884F0-D6EC-4CF4-9B1C-AB7582520D0D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d03916f3-02d5-4638-9f81-05fb26ab3f2f"/>
    <ds:schemaRef ds:uri="http://schemas.openxmlformats.org/package/2006/metadata/core-properties"/>
    <ds:schemaRef ds:uri="30b08722-da4f-46ac-8e15-f22f40ecb0e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VK-TEILEPREIS</vt:lpstr>
      <vt:lpstr>Werkzeuge-Vorrichtungen</vt:lpstr>
    </vt:vector>
  </TitlesOfParts>
  <Company>CAG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Breitler Georg</dc:creator>
  <cp:lastModifiedBy>Breitler Georg</cp:lastModifiedBy>
  <cp:lastPrinted>2021-08-02T15:21:11Z</cp:lastPrinted>
  <dcterms:created xsi:type="dcterms:W3CDTF">2021-03-10T14:08:01Z</dcterms:created>
  <dcterms:modified xsi:type="dcterms:W3CDTF">2022-04-27T09:03:50Z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0x01010056A00E7E8274EA4A8D0868FB1F72DAB9</vt:lpwstr>
  </property>
</Properties>
</file>